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<sst xmlns="http://schemas.openxmlformats.org/spreadsheetml/2006/main" count="121" uniqueCount="81">
  <si>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</si>
  <si>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</si>
  <si>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</si>
  <si>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</si>
  <si>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</si>
  <si>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</si>
  <si>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</si>
  <si>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</si>
  <si>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</si>
  <si>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</si>
  <si>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</si>
  <si>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</si>
  <si>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</si>
  <si>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</si>
  <si>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</si>
  <si>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</si>
  <si>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</si>
  <si>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</si>
  <si>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</si>
  <si>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</si>
  <si>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</si>
  <si>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</si>
  <si>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</si>
  <si>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</si>
  <si>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</si>
  <si>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</si>
  <si>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</si>
  <si>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</si>
  <si>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</si>
  <si>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</si>
  <si>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</si>
  <si>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</si>
  <si>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</si>
  <si>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</si>
  <si>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</si>
  <si>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</si>
  <si>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</si>
  <si>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</si>
  <si>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</si>
  <si>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</si>
  <si>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</si>
  <si>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</si>
  <si>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</si>
  <si>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</si>
  <si>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</si>
  <si>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</si>
  <si>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</si>
  <si>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</si>
  <si>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</si>
  <si>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</si>
  <si>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</si>
  <si>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</si>
  <si>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</si>
  <si>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</si>
  <si>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</si>
  <si>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</si>
  <si>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</si>
  <si>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</si>
  <si>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</si>
  <si>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</si>
  <si>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</si>
  <si>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</si>
  <si>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</si>
  <si>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</si>
  <si>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clear, calm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</si>
  <si>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</si>
  <si>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</si>
  <si>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</si>
  <si>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</si>
  <si>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</si>
  <si>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</si>
  <si>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</si>
  <si>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</si>
  <si>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</si>
  <si>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spf</t>
  </si>
  <si>
    <t>Colorado cribs</t>
  </si>
  <si>
    <t>15% loading factor</t>
  </si>
  <si>
    <t>3x3.5</t>
  </si>
  <si>
    <t>Revised Jan 23/10</t>
  </si>
  <si>
    <t>HK-L09</t>
  </si>
  <si>
    <t>25F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</si>
</sst>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G8" sqref="G8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89" t="s">
        <v>71</v>
      </c>
      <c r="B1" s="90"/>
      <c r="C1" s="90"/>
      <c r="D1" s="90"/>
      <c r="E1" s="90"/>
      <c r="F1" s="90"/>
      <c r="G1" s="90"/>
      <c r="H1" s="90"/>
      <c r="I1" s="90"/>
      <c r="J1" s="91"/>
      <c r="K1" s="2"/>
      <c r="L1" s="51" t="s">
        <v>70</v>
      </c>
      <c r="M1" s="18"/>
      <c r="N1" s="52"/>
    </row>
    <row r="2" spans="1:17" ht="12.75" outlineLevel="1">
      <c r="A2" s="1" t="s">
        <v>78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79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AVERAGE(Moisture)</f>
        <v>16.049999999999997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51.749999999999986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40201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20</v>
      </c>
      <c r="D7" s="20"/>
      <c r="E7" s="2" t="s">
        <v>5</v>
      </c>
      <c r="F7" s="2"/>
      <c r="G7" s="62">
        <v>24</v>
      </c>
      <c r="H7" s="14" t="s">
        <v>66</v>
      </c>
      <c r="I7" s="2"/>
      <c r="J7" s="60" t="s">
        <v>80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>
        <f>(AVERAGE(Length)+SUM(Circumf))/(WtFuel-WtKindl)</f>
        <v>3.4458333333333346</v>
      </c>
      <c r="D8" s="20"/>
      <c r="E8" s="1" t="s">
        <v>72</v>
      </c>
      <c r="G8" s="62"/>
      <c r="H8" s="21" t="s">
        <v>7</v>
      </c>
      <c r="I8" s="92" t="s">
        <v>64</v>
      </c>
      <c r="J8" s="92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2.3999999999999995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f>126/60</f>
        <v>2.1</v>
      </c>
      <c r="D10" s="20"/>
      <c r="E10" s="86" t="s">
        <v>69</v>
      </c>
      <c r="F10" s="87"/>
      <c r="G10" s="87"/>
      <c r="H10" s="88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278</v>
      </c>
      <c r="D11" s="20"/>
      <c r="E11" s="67" t="s">
        <v>10</v>
      </c>
      <c r="F11" s="67" t="s">
        <v>68</v>
      </c>
      <c r="G11" s="67" t="s">
        <v>62</v>
      </c>
      <c r="H11" s="1" t="s">
        <v>67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14.88</v>
      </c>
      <c r="D12" s="20"/>
      <c r="E12" s="62">
        <v>278</v>
      </c>
      <c r="F12" s="68">
        <v>14.88</v>
      </c>
      <c r="G12" s="80">
        <v>1094</v>
      </c>
      <c r="H12" s="60"/>
      <c r="I12" s="63">
        <v>0.6506944444444445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0.1094</v>
      </c>
      <c r="D13" s="20"/>
      <c r="E13" s="69" t="s">
        <v>73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0.8458410929196717</v>
      </c>
      <c r="D14" s="37"/>
      <c r="E14" s="86" t="s">
        <v>8</v>
      </c>
      <c r="F14" s="87"/>
      <c r="G14" s="87"/>
      <c r="H14" s="87"/>
      <c r="I14" s="87"/>
      <c r="J14" s="88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3.471760797342194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9.403490259740257</v>
      </c>
      <c r="D16" s="20"/>
      <c r="E16" s="1" t="s">
        <v>11</v>
      </c>
      <c r="G16" s="78" t="s">
        <v>74</v>
      </c>
      <c r="H16" s="72" t="s">
        <v>75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11.67492</v>
      </c>
      <c r="D17" s="20"/>
      <c r="E17" s="20"/>
      <c r="F17" s="20"/>
      <c r="G17" s="20"/>
      <c r="H17" s="75" t="s">
        <v>76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2.553453624546087</v>
      </c>
      <c r="D18" s="20"/>
      <c r="E18" s="2" t="s">
        <v>12</v>
      </c>
      <c r="F18" s="2"/>
      <c r="G18" s="79">
        <v>3.75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0.6885535709676829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12.595225218264705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0.1207999999999998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4" ht="12.75">
      <c r="A22" s="43" t="s">
        <v>50</v>
      </c>
      <c r="B22" s="43"/>
      <c r="C22" s="46">
        <f>100-COLoss-HCLoss</f>
        <v>96.75799280448624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65</v>
      </c>
      <c r="K22" s="2" t="s">
        <v>33</v>
      </c>
      <c r="L22" s="65">
        <v>21</v>
      </c>
      <c r="M22" s="65">
        <v>66</v>
      </c>
      <c r="N22" s="65">
        <v>111</v>
      </c>
    </row>
    <row r="23" spans="1:14" ht="12.75">
      <c r="A23" s="43" t="s">
        <v>51</v>
      </c>
      <c r="B23" s="43"/>
      <c r="C23" s="46">
        <f>100-DryGasLoss-BoilWaterLoss</f>
        <v>75.7298547817353</v>
      </c>
      <c r="D23" s="20"/>
      <c r="E23" s="66">
        <v>1</v>
      </c>
      <c r="F23" s="68">
        <v>2.4</v>
      </c>
      <c r="G23" s="68">
        <v>16.28</v>
      </c>
      <c r="H23" s="80">
        <v>12.7</v>
      </c>
      <c r="I23" s="80">
        <v>13</v>
      </c>
      <c r="J23" s="62" t="s">
        <v>74</v>
      </c>
      <c r="K23" s="62" t="s">
        <v>77</v>
      </c>
      <c r="L23" s="65">
        <v>22</v>
      </c>
      <c r="M23" s="65">
        <v>67</v>
      </c>
      <c r="N23" s="65">
        <v>112</v>
      </c>
    </row>
    <row r="24" spans="1:14" ht="12.75">
      <c r="A24" s="28" t="s">
        <v>48</v>
      </c>
      <c r="B24" s="29"/>
      <c r="C24" s="30">
        <f>(Catch/RunLength)*3.04*(DilutionFactor)/(0.4*StackTempFactor)</f>
        <v>1.794412336461234</v>
      </c>
      <c r="D24" s="20"/>
      <c r="E24" s="66">
        <v>2</v>
      </c>
      <c r="F24" s="68">
        <v>2.4</v>
      </c>
      <c r="G24" s="68">
        <v>16.28</v>
      </c>
      <c r="H24" s="80">
        <v>12.7</v>
      </c>
      <c r="I24" s="80">
        <v>13</v>
      </c>
      <c r="J24" s="62" t="s">
        <v>74</v>
      </c>
      <c r="K24" s="62" t="s">
        <v>77</v>
      </c>
      <c r="L24" s="65">
        <v>23</v>
      </c>
      <c r="M24" s="65">
        <v>68</v>
      </c>
      <c r="N24" s="65">
        <v>113</v>
      </c>
    </row>
    <row r="25" spans="1:14" ht="12.75">
      <c r="A25" s="31" t="s">
        <v>49</v>
      </c>
      <c r="B25" s="32"/>
      <c r="C25" s="33">
        <f>59.3*AvCO*DilutionFactor</f>
        <v>22.522770431893694</v>
      </c>
      <c r="D25" s="20"/>
      <c r="E25" s="66">
        <v>3</v>
      </c>
      <c r="F25" s="68">
        <v>2.4</v>
      </c>
      <c r="G25" s="68">
        <v>16.28</v>
      </c>
      <c r="H25" s="80">
        <v>12.7</v>
      </c>
      <c r="I25" s="80">
        <v>13</v>
      </c>
      <c r="J25" s="62" t="s">
        <v>74</v>
      </c>
      <c r="K25" s="62" t="s">
        <v>77</v>
      </c>
      <c r="L25" s="65">
        <v>24</v>
      </c>
      <c r="M25" s="65">
        <v>69</v>
      </c>
      <c r="N25" s="65">
        <v>114</v>
      </c>
    </row>
    <row r="26" spans="1:14" ht="12.75">
      <c r="A26" s="34" t="s">
        <v>52</v>
      </c>
      <c r="B26" s="35"/>
      <c r="C26" s="36">
        <f>HTransEffic*CombustEffic/100</f>
        <v>73.27468744055932</v>
      </c>
      <c r="D26" s="20"/>
      <c r="E26" s="66">
        <v>4</v>
      </c>
      <c r="F26" s="68">
        <v>2.4</v>
      </c>
      <c r="G26" s="68">
        <v>16.28</v>
      </c>
      <c r="H26" s="80">
        <v>12.7</v>
      </c>
      <c r="I26" s="80">
        <v>13</v>
      </c>
      <c r="J26" s="62" t="s">
        <v>74</v>
      </c>
      <c r="K26" s="62" t="s">
        <v>77</v>
      </c>
      <c r="L26" s="65">
        <v>25</v>
      </c>
      <c r="M26" s="65">
        <v>70</v>
      </c>
      <c r="N26" s="65">
        <v>115</v>
      </c>
    </row>
    <row r="27" spans="1:14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2.4</v>
      </c>
      <c r="G27" s="68">
        <v>16.28</v>
      </c>
      <c r="H27" s="80">
        <v>12.7</v>
      </c>
      <c r="I27" s="80">
        <v>13</v>
      </c>
      <c r="J27" s="62" t="s">
        <v>74</v>
      </c>
      <c r="K27" s="62" t="s">
        <v>77</v>
      </c>
      <c r="L27" s="65">
        <v>26</v>
      </c>
      <c r="M27" s="65">
        <v>71</v>
      </c>
      <c r="N27" s="65">
        <v>116</v>
      </c>
    </row>
    <row r="28" spans="1:14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2.4</v>
      </c>
      <c r="G28" s="68">
        <v>16.28</v>
      </c>
      <c r="H28" s="80">
        <v>12.7</v>
      </c>
      <c r="I28" s="80">
        <v>13</v>
      </c>
      <c r="J28" s="62" t="s">
        <v>74</v>
      </c>
      <c r="K28" s="62" t="s">
        <v>77</v>
      </c>
      <c r="L28" s="65">
        <v>27</v>
      </c>
      <c r="M28" s="65">
        <v>72</v>
      </c>
      <c r="N28" s="65">
        <v>117</v>
      </c>
    </row>
    <row r="29" spans="1:14" ht="12.75">
      <c r="A29" s="11">
        <v>1</v>
      </c>
      <c r="B29" s="25">
        <v>1.0013</v>
      </c>
      <c r="C29" s="25">
        <v>1.0015</v>
      </c>
      <c r="D29" s="4">
        <f aca="true" t="shared" si="0" ref="D29:D34">IF(FiltDirty-FiltClean&gt;0,FiltDirty-FiltClean,0)</f>
        <v>0.00019999999999997797</v>
      </c>
      <c r="E29" s="66">
        <v>7</v>
      </c>
      <c r="F29" s="68">
        <v>2.4</v>
      </c>
      <c r="G29" s="68">
        <v>16.28</v>
      </c>
      <c r="H29" s="80">
        <v>12.7</v>
      </c>
      <c r="I29" s="80">
        <v>13</v>
      </c>
      <c r="J29" s="62" t="s">
        <v>74</v>
      </c>
      <c r="K29" s="62" t="s">
        <v>77</v>
      </c>
      <c r="L29" s="65">
        <v>28</v>
      </c>
      <c r="M29" s="65">
        <v>73</v>
      </c>
      <c r="N29" s="65">
        <v>118</v>
      </c>
    </row>
    <row r="30" spans="1:14" ht="12.75">
      <c r="A30" s="11">
        <v>2</v>
      </c>
      <c r="B30" s="25">
        <v>1.0054</v>
      </c>
      <c r="C30" s="25">
        <v>1.0508</v>
      </c>
      <c r="D30" s="4">
        <f t="shared" si="0"/>
        <v>0.045399999999999885</v>
      </c>
      <c r="E30" s="66">
        <v>8</v>
      </c>
      <c r="F30" s="68">
        <v>2.4</v>
      </c>
      <c r="G30" s="68">
        <v>16.28</v>
      </c>
      <c r="H30" s="80">
        <v>12.7</v>
      </c>
      <c r="I30" s="80">
        <v>13</v>
      </c>
      <c r="J30" s="62" t="s">
        <v>74</v>
      </c>
      <c r="K30" s="62" t="s">
        <v>77</v>
      </c>
      <c r="L30" s="65">
        <v>29</v>
      </c>
      <c r="M30" s="65">
        <v>74</v>
      </c>
      <c r="N30" s="65">
        <v>119</v>
      </c>
    </row>
    <row r="31" spans="1:14" ht="12.75">
      <c r="A31" s="11">
        <v>3</v>
      </c>
      <c r="B31" s="25">
        <v>1.0161</v>
      </c>
      <c r="C31" s="25">
        <v>1.0165</v>
      </c>
      <c r="D31" s="4">
        <f t="shared" si="0"/>
        <v>0.00039999999999995595</v>
      </c>
      <c r="E31" s="66">
        <v>9</v>
      </c>
      <c r="F31" s="68">
        <v>2.4</v>
      </c>
      <c r="G31" s="68">
        <v>16.28</v>
      </c>
      <c r="H31" s="80">
        <v>12.7</v>
      </c>
      <c r="I31" s="80">
        <v>13</v>
      </c>
      <c r="J31" s="62" t="s">
        <v>74</v>
      </c>
      <c r="K31" s="62" t="s">
        <v>77</v>
      </c>
      <c r="L31" s="65">
        <v>30</v>
      </c>
      <c r="M31" s="65">
        <v>75</v>
      </c>
      <c r="N31" s="65">
        <v>120</v>
      </c>
    </row>
    <row r="32" spans="1:14" ht="12.75">
      <c r="A32" s="11">
        <v>4</v>
      </c>
      <c r="B32" s="25">
        <v>1.0061</v>
      </c>
      <c r="C32" s="25">
        <v>1.0488</v>
      </c>
      <c r="D32" s="4">
        <f t="shared" si="0"/>
        <v>0.04269999999999996</v>
      </c>
      <c r="E32" s="66">
        <v>10</v>
      </c>
      <c r="F32" s="68">
        <v>2.4</v>
      </c>
      <c r="G32" s="68">
        <v>16.28</v>
      </c>
      <c r="H32" s="80">
        <v>12.7</v>
      </c>
      <c r="I32" s="80">
        <v>13</v>
      </c>
      <c r="J32" s="62" t="s">
        <v>74</v>
      </c>
      <c r="K32" s="62" t="s">
        <v>77</v>
      </c>
      <c r="L32" s="65">
        <v>31</v>
      </c>
      <c r="M32" s="65">
        <v>76</v>
      </c>
      <c r="N32" s="65">
        <v>121</v>
      </c>
    </row>
    <row r="33" spans="1:14" ht="12.75">
      <c r="A33" s="11">
        <v>5</v>
      </c>
      <c r="B33" s="25">
        <v>0.9966</v>
      </c>
      <c r="C33" s="25">
        <v>0.9972</v>
      </c>
      <c r="D33" s="4">
        <f t="shared" si="0"/>
        <v>0.0005999999999999339</v>
      </c>
      <c r="E33" s="66">
        <v>11</v>
      </c>
      <c r="F33" s="68">
        <v>2.4</v>
      </c>
      <c r="G33" s="68">
        <v>15.82</v>
      </c>
      <c r="H33" s="80">
        <v>12.7</v>
      </c>
      <c r="I33" s="80">
        <v>13</v>
      </c>
      <c r="J33" s="62" t="s">
        <v>74</v>
      </c>
      <c r="K33" s="62" t="s">
        <v>77</v>
      </c>
      <c r="L33" s="65">
        <v>32</v>
      </c>
      <c r="M33" s="65">
        <v>77</v>
      </c>
      <c r="N33" s="65">
        <v>122</v>
      </c>
    </row>
    <row r="34" spans="1:14" ht="12.75">
      <c r="A34" s="11">
        <v>6</v>
      </c>
      <c r="B34" s="25">
        <v>1.008</v>
      </c>
      <c r="C34" s="25">
        <v>1.0395</v>
      </c>
      <c r="D34" s="4">
        <f t="shared" si="0"/>
        <v>0.031500000000000083</v>
      </c>
      <c r="E34" s="66">
        <v>12</v>
      </c>
      <c r="F34" s="68">
        <v>2.4</v>
      </c>
      <c r="G34" s="68">
        <v>15.82</v>
      </c>
      <c r="H34" s="80">
        <v>12.7</v>
      </c>
      <c r="I34" s="80">
        <v>13</v>
      </c>
      <c r="J34" s="62" t="s">
        <v>74</v>
      </c>
      <c r="K34" s="62" t="s">
        <v>77</v>
      </c>
      <c r="L34" s="65">
        <v>33</v>
      </c>
      <c r="M34" s="65">
        <v>78</v>
      </c>
      <c r="N34" s="65">
        <v>123</v>
      </c>
    </row>
    <row r="35" spans="1:14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>
        <v>2.4</v>
      </c>
      <c r="G35" s="68">
        <v>15.82</v>
      </c>
      <c r="H35" s="80">
        <v>12.7</v>
      </c>
      <c r="I35" s="80">
        <v>13</v>
      </c>
      <c r="J35" s="62" t="s">
        <v>74</v>
      </c>
      <c r="K35" s="62" t="s">
        <v>77</v>
      </c>
      <c r="L35" s="65">
        <v>34</v>
      </c>
      <c r="M35" s="65">
        <v>79</v>
      </c>
      <c r="N35" s="65">
        <v>124</v>
      </c>
    </row>
    <row r="36" spans="1:14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>
        <v>2.4</v>
      </c>
      <c r="G36" s="68">
        <v>15.82</v>
      </c>
      <c r="H36" s="80">
        <v>12.7</v>
      </c>
      <c r="I36" s="80">
        <v>13</v>
      </c>
      <c r="J36" s="62" t="s">
        <v>74</v>
      </c>
      <c r="K36" s="62" t="s">
        <v>77</v>
      </c>
      <c r="L36" s="65">
        <v>35</v>
      </c>
      <c r="M36" s="65">
        <v>80</v>
      </c>
      <c r="N36" s="65">
        <v>125</v>
      </c>
    </row>
    <row r="37" spans="1:14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F37" s="68">
        <v>2.4</v>
      </c>
      <c r="G37" s="68">
        <v>15.82</v>
      </c>
      <c r="H37" s="80">
        <v>12.7</v>
      </c>
      <c r="I37" s="80">
        <v>13</v>
      </c>
      <c r="J37" s="62" t="s">
        <v>74</v>
      </c>
      <c r="K37" s="62" t="s">
        <v>77</v>
      </c>
      <c r="L37" s="65">
        <v>36</v>
      </c>
      <c r="M37" s="65">
        <v>81</v>
      </c>
      <c r="N37" s="65">
        <v>126</v>
      </c>
    </row>
    <row r="38" spans="1:14" ht="12.75">
      <c r="A38" s="39"/>
      <c r="B38" s="84" t="s">
        <v>30</v>
      </c>
      <c r="C38" s="83"/>
      <c r="D38" s="85">
        <f>SUM(D29:D34)+D37</f>
        <v>0.1207999999999998</v>
      </c>
      <c r="E38" s="66">
        <v>16</v>
      </c>
      <c r="F38" s="68">
        <v>2.4</v>
      </c>
      <c r="G38" s="68">
        <v>15.82</v>
      </c>
      <c r="H38" s="80">
        <v>12.7</v>
      </c>
      <c r="I38" s="80">
        <v>13</v>
      </c>
      <c r="J38" s="62" t="s">
        <v>74</v>
      </c>
      <c r="K38" s="62" t="s">
        <v>77</v>
      </c>
      <c r="L38" s="65">
        <v>37</v>
      </c>
      <c r="M38" s="65">
        <v>82</v>
      </c>
      <c r="N38" s="65">
        <v>127</v>
      </c>
    </row>
    <row r="39" spans="1:14" ht="12.75">
      <c r="A39" s="40"/>
      <c r="B39" s="3"/>
      <c r="C39" s="3"/>
      <c r="D39" s="41"/>
      <c r="E39" s="66">
        <v>17</v>
      </c>
      <c r="F39" s="68">
        <v>2.4</v>
      </c>
      <c r="G39" s="68">
        <v>15.82</v>
      </c>
      <c r="H39" s="80">
        <v>12.7</v>
      </c>
      <c r="I39" s="80">
        <v>13</v>
      </c>
      <c r="J39" s="62" t="s">
        <v>74</v>
      </c>
      <c r="K39" s="62" t="s">
        <v>77</v>
      </c>
      <c r="L39" s="65">
        <v>38</v>
      </c>
      <c r="M39" s="65">
        <v>83</v>
      </c>
      <c r="N39" s="65">
        <v>128</v>
      </c>
    </row>
    <row r="40" spans="4:14" ht="12.75">
      <c r="D40" s="41"/>
      <c r="E40" s="66">
        <v>18</v>
      </c>
      <c r="F40" s="68">
        <v>2.4</v>
      </c>
      <c r="G40" s="68">
        <v>15.82</v>
      </c>
      <c r="H40" s="80">
        <v>12.7</v>
      </c>
      <c r="I40" s="80">
        <v>13</v>
      </c>
      <c r="J40" s="62" t="s">
        <v>74</v>
      </c>
      <c r="K40" s="62" t="s">
        <v>77</v>
      </c>
      <c r="L40" s="65">
        <v>39</v>
      </c>
      <c r="M40" s="65">
        <v>84</v>
      </c>
      <c r="N40" s="65">
        <v>129</v>
      </c>
    </row>
    <row r="41" spans="4:14" ht="12.75">
      <c r="D41" s="41"/>
      <c r="E41" s="66">
        <v>19</v>
      </c>
      <c r="F41" s="68">
        <v>2.4</v>
      </c>
      <c r="G41" s="68">
        <v>15.82</v>
      </c>
      <c r="H41" s="80">
        <v>12.7</v>
      </c>
      <c r="I41" s="80">
        <v>13</v>
      </c>
      <c r="J41" s="62" t="s">
        <v>74</v>
      </c>
      <c r="K41" s="62" t="s">
        <v>77</v>
      </c>
      <c r="L41" s="65">
        <v>40</v>
      </c>
      <c r="M41" s="65">
        <v>85</v>
      </c>
      <c r="N41" s="65">
        <v>130</v>
      </c>
    </row>
    <row r="42" spans="1:14" ht="12.75">
      <c r="A42" s="40"/>
      <c r="B42" s="3"/>
      <c r="C42" s="3"/>
      <c r="D42" s="41"/>
      <c r="E42" s="66">
        <v>20</v>
      </c>
      <c r="F42" s="68">
        <v>2.4</v>
      </c>
      <c r="G42" s="68">
        <v>15.82</v>
      </c>
      <c r="H42" s="80">
        <v>12.7</v>
      </c>
      <c r="I42" s="80">
        <v>13</v>
      </c>
      <c r="J42" s="62" t="s">
        <v>74</v>
      </c>
      <c r="K42" s="62" t="s">
        <v>77</v>
      </c>
      <c r="L42" s="65">
        <v>41</v>
      </c>
      <c r="M42" s="65">
        <v>86</v>
      </c>
      <c r="N42" s="65">
        <v>131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F45"/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2010-01-25T00:12:59Z</dcterms:modified>
  <cp:category/>
  <cp:version/>
  <cp:contentType/>
  <cp:contentStatus/>
</cp:coreProperties>
</file>