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<sst xmlns="http://schemas.openxmlformats.org/spreadsheetml/2006/main" count="96" uniqueCount="83">
  <si>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</si>
  <si>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</si>
  <si>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</si>
  <si>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</si>
  <si>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</si>
  <si>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</si>
  <si>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</si>
  <si>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</si>
  <si>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</si>
  <si>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</si>
  <si>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</si>
  <si>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</si>
  <si>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</si>
  <si>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</si>
  <si>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</si>
  <si>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</si>
  <si>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</si>
  <si>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</si>
  <si>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</si>
  <si>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</si>
  <si>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</si>
  <si>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</si>
  <si>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</si>
  <si>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</si>
  <si>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</si>
  <si>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</si>
  <si>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</si>
  <si>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</si>
  <si>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</si>
  <si>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</si>
  <si>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</si>
  <si>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</si>
  <si>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</si>
  <si>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</si>
  <si>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</si>
  <si>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</si>
  <si>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</si>
  <si>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</si>
  <si>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</si>
  <si>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</si>
  <si>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</si>
  <si>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</si>
  <si>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</si>
  <si>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</si>
  <si>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</si>
  <si>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</si>
  <si>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</si>
  <si>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</si>
  <si>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</si>
  <si>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</si>
  <si>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</si>
  <si>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</si>
  <si>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</si>
  <si>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</si>
  <si>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</si>
  <si>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</si>
  <si>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</si>
  <si>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</si>
  <si>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</si>
  <si>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</si>
  <si>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</si>
  <si>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</si>
  <si>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</si>
  <si>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</si>
  <si>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</si>
  <si>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</si>
  <si>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</si>
  <si>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</si>
  <si>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</si>
  <si>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</si>
  <si>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</si>
  <si>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</si>
  <si>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</si>
  <si>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Revised Jan 23/10</t>
  </si>
  <si>
    <t>white birch</t>
  </si>
  <si>
    <t>wh b</t>
  </si>
  <si>
    <t>front to back</t>
  </si>
  <si>
    <t>largest pieces on bottom</t>
  </si>
  <si>
    <t>big load</t>
  </si>
  <si>
    <t>scratch</t>
  </si>
  <si>
    <t>HK-L20</t>
  </si>
  <si>
    <t>35F</t>
  </si>
  <si>
    <t>cloudy, calm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</si>
</sst>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D45" sqref="D45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69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31.727656850192055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78.10000000000001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39870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12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81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>
        <v>135</v>
      </c>
      <c r="H8" s="21" t="s">
        <v>7</v>
      </c>
      <c r="I8" s="93" t="s">
        <v>82</v>
      </c>
      <c r="J8" s="93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6.195833333333334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125.5/60</f>
        <v>2.091666666666667</v>
      </c>
      <c r="D10" s="20"/>
      <c r="E10" s="87" t="s">
        <v>68</v>
      </c>
      <c r="F10" s="88"/>
      <c r="G10" s="88"/>
      <c r="H10" s="89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293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13.69</v>
      </c>
      <c r="D12" s="20"/>
      <c r="E12" s="62">
        <v>293</v>
      </c>
      <c r="F12" s="68">
        <v>13.69</v>
      </c>
      <c r="G12" s="80">
        <v>1179.8</v>
      </c>
      <c r="H12" s="60"/>
      <c r="I12" s="63">
        <v>0.5319444444444444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0.11798</v>
      </c>
      <c r="D13" s="20"/>
      <c r="E13" s="69" t="s">
        <v>72</v>
      </c>
      <c r="F13" s="70" t="s">
        <v>72</v>
      </c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0.8373740019391013</v>
      </c>
      <c r="D14" s="37"/>
      <c r="E14" s="87" t="s">
        <v>8</v>
      </c>
      <c r="F14" s="88"/>
      <c r="G14" s="88"/>
      <c r="H14" s="88"/>
      <c r="I14" s="88"/>
      <c r="J14" s="89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2.89875173370319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11.5872582397682</v>
      </c>
      <c r="D16" s="20"/>
      <c r="E16" s="1" t="s">
        <v>11</v>
      </c>
      <c r="G16" s="78" t="s">
        <v>74</v>
      </c>
      <c r="H16" s="72" t="s">
        <v>76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11.744520000000001</v>
      </c>
      <c r="D17" s="20"/>
      <c r="E17" s="20"/>
      <c r="F17" s="20"/>
      <c r="G17" s="20"/>
      <c r="H17" s="75" t="s">
        <v>77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2.299218636664194</v>
      </c>
      <c r="D18" s="20"/>
      <c r="E18" s="2" t="s">
        <v>12</v>
      </c>
      <c r="F18" s="2"/>
      <c r="G18" s="86">
        <v>3.75</v>
      </c>
      <c r="H18" s="75" t="s">
        <v>78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0.4044568287511325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11.274795987485083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0.0838000000000001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97.29632453458467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79</v>
      </c>
    </row>
    <row r="23" spans="1:15" ht="12.75">
      <c r="A23" s="43" t="s">
        <v>51</v>
      </c>
      <c r="B23" s="43"/>
      <c r="C23" s="46">
        <f>100-DryGasLoss-BoilWaterLoss</f>
        <v>76.98068401251493</v>
      </c>
      <c r="D23" s="20"/>
      <c r="E23" s="66">
        <v>1</v>
      </c>
      <c r="F23" s="68">
        <v>3.2</v>
      </c>
      <c r="G23" s="68">
        <v>31.2</v>
      </c>
      <c r="H23" s="80"/>
      <c r="I23" s="80"/>
      <c r="J23" s="62" t="s">
        <v>75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99.84</v>
      </c>
    </row>
    <row r="24" spans="1:15" ht="12.75">
      <c r="A24" s="28" t="s">
        <v>48</v>
      </c>
      <c r="B24" s="29"/>
      <c r="C24" s="30">
        <f>(Catch/RunLength)*3.04*(DilutionFactor)/(0.4*StackTempFactor)</f>
        <v>1.054039008260527</v>
      </c>
      <c r="D24" s="20"/>
      <c r="E24" s="66">
        <v>2</v>
      </c>
      <c r="F24" s="68">
        <v>4.25</v>
      </c>
      <c r="G24" s="68">
        <v>47</v>
      </c>
      <c r="H24" s="80"/>
      <c r="I24" s="80"/>
      <c r="J24" s="62" t="s">
        <v>75</v>
      </c>
      <c r="K24" s="62"/>
      <c r="L24" s="65">
        <v>23</v>
      </c>
      <c r="M24" s="65">
        <v>68</v>
      </c>
      <c r="N24" s="65">
        <v>113</v>
      </c>
      <c r="O24" s="1">
        <f t="shared" si="0"/>
        <v>199.75</v>
      </c>
    </row>
    <row r="25" spans="1:15" ht="12.75">
      <c r="A25" s="31" t="s">
        <v>49</v>
      </c>
      <c r="B25" s="32"/>
      <c r="C25" s="33">
        <f>59.3*AvCO*DilutionFactor</f>
        <v>20.28028746185853</v>
      </c>
      <c r="D25" s="20"/>
      <c r="E25" s="66">
        <v>3</v>
      </c>
      <c r="F25" s="68">
        <v>4.4</v>
      </c>
      <c r="G25" s="68">
        <v>33.3</v>
      </c>
      <c r="H25" s="80"/>
      <c r="I25" s="80"/>
      <c r="J25" s="62" t="s">
        <v>75</v>
      </c>
      <c r="K25" s="62"/>
      <c r="L25" s="65">
        <v>24</v>
      </c>
      <c r="M25" s="65">
        <v>69</v>
      </c>
      <c r="N25" s="65">
        <v>114</v>
      </c>
      <c r="O25" s="1">
        <f t="shared" si="0"/>
        <v>146.52</v>
      </c>
    </row>
    <row r="26" spans="1:15" ht="12.75">
      <c r="A26" s="34" t="s">
        <v>52</v>
      </c>
      <c r="B26" s="35"/>
      <c r="C26" s="36">
        <f>HTransEffic*CombustEffic/100</f>
        <v>74.89937614575966</v>
      </c>
      <c r="D26" s="20"/>
      <c r="E26" s="66">
        <v>4</v>
      </c>
      <c r="F26" s="68">
        <v>5</v>
      </c>
      <c r="G26" s="68">
        <v>28.2</v>
      </c>
      <c r="H26" s="80"/>
      <c r="I26" s="80"/>
      <c r="J26" s="62" t="s">
        <v>75</v>
      </c>
      <c r="K26" s="62"/>
      <c r="L26" s="65">
        <v>25</v>
      </c>
      <c r="M26" s="65">
        <v>70</v>
      </c>
      <c r="N26" s="65">
        <v>115</v>
      </c>
      <c r="O26" s="1">
        <f t="shared" si="0"/>
        <v>141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5.4</v>
      </c>
      <c r="G27" s="68">
        <v>26.3</v>
      </c>
      <c r="H27" s="80"/>
      <c r="I27" s="80"/>
      <c r="J27" s="62" t="s">
        <v>75</v>
      </c>
      <c r="K27" s="62"/>
      <c r="L27" s="65">
        <v>26</v>
      </c>
      <c r="M27" s="65">
        <v>71</v>
      </c>
      <c r="N27" s="65">
        <v>116</v>
      </c>
      <c r="O27" s="1">
        <f t="shared" si="0"/>
        <v>142.02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6.2</v>
      </c>
      <c r="G28" s="68">
        <v>25.2</v>
      </c>
      <c r="H28" s="80"/>
      <c r="I28" s="80"/>
      <c r="J28" s="62" t="s">
        <v>75</v>
      </c>
      <c r="K28" s="62"/>
      <c r="L28" s="65">
        <v>27</v>
      </c>
      <c r="M28" s="65">
        <v>72</v>
      </c>
      <c r="N28" s="65">
        <v>117</v>
      </c>
      <c r="O28" s="1">
        <f t="shared" si="0"/>
        <v>156.24</v>
      </c>
    </row>
    <row r="29" spans="1:15" ht="12.75">
      <c r="A29" s="11">
        <v>1</v>
      </c>
      <c r="B29" s="25">
        <v>1.0109</v>
      </c>
      <c r="C29" s="25">
        <v>1.0113</v>
      </c>
      <c r="D29" s="4">
        <f aca="true" t="shared" si="1" ref="D29:D34">IF(FiltDirty-FiltClean&gt;0,FiltDirty-FiltClean,0)</f>
        <v>0.000400000000000178</v>
      </c>
      <c r="E29" s="66">
        <v>7</v>
      </c>
      <c r="F29" s="68">
        <v>6.4</v>
      </c>
      <c r="G29" s="68">
        <v>32.5</v>
      </c>
      <c r="H29" s="80"/>
      <c r="I29" s="80"/>
      <c r="J29" s="62" t="s">
        <v>75</v>
      </c>
      <c r="K29" s="62"/>
      <c r="L29" s="65">
        <v>28</v>
      </c>
      <c r="M29" s="65">
        <v>73</v>
      </c>
      <c r="N29" s="65">
        <v>118</v>
      </c>
      <c r="O29" s="1">
        <f t="shared" si="0"/>
        <v>208</v>
      </c>
    </row>
    <row r="30" spans="1:15" ht="12.75">
      <c r="A30" s="11">
        <v>2</v>
      </c>
      <c r="B30" s="25">
        <v>1.0054</v>
      </c>
      <c r="C30" s="25">
        <v>1.0888</v>
      </c>
      <c r="D30" s="4">
        <f t="shared" si="1"/>
        <v>0.08339999999999992</v>
      </c>
      <c r="E30" s="66">
        <v>8</v>
      </c>
      <c r="F30" s="68">
        <v>6.8</v>
      </c>
      <c r="G30" s="68">
        <v>35.2</v>
      </c>
      <c r="H30" s="80"/>
      <c r="I30" s="80"/>
      <c r="J30" s="62" t="s">
        <v>75</v>
      </c>
      <c r="K30" s="62"/>
      <c r="L30" s="65">
        <v>29</v>
      </c>
      <c r="M30" s="65">
        <v>74</v>
      </c>
      <c r="N30" s="65">
        <v>119</v>
      </c>
      <c r="O30" s="1">
        <f t="shared" si="0"/>
        <v>239.36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7.7</v>
      </c>
      <c r="G31" s="68">
        <v>23.1</v>
      </c>
      <c r="H31" s="80"/>
      <c r="I31" s="80"/>
      <c r="J31" s="62" t="s">
        <v>75</v>
      </c>
      <c r="K31" s="62"/>
      <c r="L31" s="65">
        <v>30</v>
      </c>
      <c r="M31" s="65">
        <v>75</v>
      </c>
      <c r="N31" s="65">
        <v>120</v>
      </c>
      <c r="O31" s="1">
        <f t="shared" si="0"/>
        <v>177.87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7.8</v>
      </c>
      <c r="G32" s="68">
        <v>32.7</v>
      </c>
      <c r="H32" s="80"/>
      <c r="I32" s="80"/>
      <c r="J32" s="62" t="s">
        <v>75</v>
      </c>
      <c r="K32" s="62"/>
      <c r="L32" s="65">
        <v>31</v>
      </c>
      <c r="M32" s="65">
        <v>76</v>
      </c>
      <c r="N32" s="65">
        <v>121</v>
      </c>
      <c r="O32" s="1">
        <f t="shared" si="0"/>
        <v>255.06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8.3</v>
      </c>
      <c r="G33" s="68">
        <v>40</v>
      </c>
      <c r="H33" s="80"/>
      <c r="I33" s="80"/>
      <c r="J33" s="62" t="s">
        <v>75</v>
      </c>
      <c r="K33" s="62"/>
      <c r="L33" s="65">
        <v>32</v>
      </c>
      <c r="M33" s="65">
        <v>77</v>
      </c>
      <c r="N33" s="65">
        <v>122</v>
      </c>
      <c r="O33" s="1">
        <f t="shared" si="0"/>
        <v>332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8.9</v>
      </c>
      <c r="G34" s="68">
        <v>34.3</v>
      </c>
      <c r="H34" s="80"/>
      <c r="I34" s="80"/>
      <c r="J34" s="62" t="s">
        <v>75</v>
      </c>
      <c r="K34" s="62"/>
      <c r="L34" s="65">
        <v>33</v>
      </c>
      <c r="M34" s="65">
        <v>78</v>
      </c>
      <c r="N34" s="65">
        <v>123</v>
      </c>
      <c r="O34" s="1">
        <f t="shared" si="0"/>
        <v>305.27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/>
      <c r="G37" s="68"/>
      <c r="H37" s="80"/>
      <c r="I37" s="80"/>
      <c r="J37" s="62"/>
      <c r="K37" s="62"/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0.0838000000000001</v>
      </c>
      <c r="E38" s="66">
        <v>16</v>
      </c>
      <c r="F38" s="68"/>
      <c r="G38" s="68"/>
      <c r="H38" s="80"/>
      <c r="I38" s="80"/>
      <c r="J38" s="62"/>
      <c r="K38" s="62"/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F39" s="68"/>
      <c r="G39" s="68"/>
      <c r="H39" s="80"/>
      <c r="I39" s="80"/>
      <c r="J39" s="62"/>
      <c r="K39" s="62"/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2010-02-28T23:21:50Z</dcterms:modified>
  <cp:category/>
  <cp:version/>
  <cp:contentType/>
  <cp:contentStatus/>
</cp:coreProperties>
</file>