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<sst xmlns="http://schemas.openxmlformats.org/spreadsheetml/2006/main" count="94" uniqueCount="81">
  <si>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</si>
  <si>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</si>
  <si>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</si>
  <si>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</si>
  <si>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</si>
  <si>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</si>
  <si>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</si>
  <si>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</si>
  <si>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</si>
  <si>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</si>
  <si>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</si>
  <si>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</si>
  <si>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</si>
  <si>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</si>
  <si>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</si>
  <si>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</si>
  <si>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</si>
  <si>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</si>
  <si>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</si>
  <si>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</si>
  <si>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</si>
  <si>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</si>
  <si>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</si>
  <si>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</si>
  <si>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</si>
  <si>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</si>
  <si>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</si>
  <si>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</si>
  <si>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</si>
  <si>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</si>
  <si>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</si>
  <si>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</si>
  <si>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</si>
  <si>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</si>
  <si>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</si>
  <si>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</si>
  <si>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</si>
  <si>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</si>
  <si>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</si>
  <si>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</si>
  <si>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</si>
  <si>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</si>
  <si>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</si>
  <si>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</si>
  <si>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</si>
  <si>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</si>
  <si>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</si>
  <si>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</si>
  <si>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</si>
  <si>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</si>
  <si>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</si>
  <si>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</si>
  <si>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</si>
  <si>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</si>
  <si>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</si>
  <si>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</si>
  <si>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</si>
  <si>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</si>
  <si>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</si>
  <si>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</si>
  <si>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</si>
  <si>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</si>
  <si>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</si>
  <si>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</si>
  <si>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</si>
  <si>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</si>
  <si>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</si>
  <si>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</si>
  <si>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</si>
  <si>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</si>
  <si>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</si>
  <si>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</si>
  <si>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</si>
  <si>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</si>
  <si>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Bio firebox</t>
  </si>
  <si>
    <t>HK-M31</t>
  </si>
  <si>
    <t>119F</t>
  </si>
  <si>
    <t>Sunny no wind</t>
  </si>
  <si>
    <t>15F</t>
  </si>
  <si>
    <t>maple</t>
  </si>
  <si>
    <t>Maple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</si>
</sst>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G17" sqref="G17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(SUM(scratch1)+WtKindl*15.5)/WtFuel</f>
        <v>18.27492668621701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68.2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5.5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41715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11</v>
      </c>
      <c r="D7" s="20"/>
      <c r="E7" s="2" t="s">
        <v>5</v>
      </c>
      <c r="F7" s="2"/>
      <c r="G7" s="62">
        <v>24</v>
      </c>
      <c r="H7" s="14" t="s">
        <v>64</v>
      </c>
      <c r="I7" s="2"/>
      <c r="J7" s="60" t="s">
        <v>78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76</v>
      </c>
      <c r="H8" s="21" t="s">
        <v>7</v>
      </c>
      <c r="I8" s="94" t="s">
        <v>77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5.7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2.33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238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16.04</v>
      </c>
      <c r="D12" s="20"/>
      <c r="E12" s="62">
        <v>238</v>
      </c>
      <c r="F12" s="68">
        <v>16.04</v>
      </c>
      <c r="G12" s="80">
        <v>562.4</v>
      </c>
      <c r="H12" s="60"/>
      <c r="I12" s="63">
        <v>0.5527777777777778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0.05624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0.8697396112653554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4.300411522633745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10.873293015996879</v>
      </c>
      <c r="D16" s="20"/>
      <c r="E16" s="1" t="s">
        <v>10</v>
      </c>
      <c r="G16" s="78" t="s">
        <v>79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11.48932</v>
      </c>
      <c r="D17" s="20"/>
      <c r="E17" s="20"/>
      <c r="F17" s="20"/>
      <c r="G17" s="20"/>
      <c r="H17" s="75" t="s">
        <v>80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1.6259836965259828</v>
      </c>
      <c r="D18" s="20"/>
      <c r="E18" s="2" t="s">
        <v>11</v>
      </c>
      <c r="F18" s="2"/>
      <c r="G18" s="86">
        <v>5.5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0.20917540910933707</v>
      </c>
      <c r="D19" s="20"/>
      <c r="E19" s="1" t="s">
        <v>12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12.60120585701981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0.03380000000000005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98.16484089436469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75.9094741429802</v>
      </c>
      <c r="D23" s="20"/>
      <c r="E23" s="66">
        <v>1</v>
      </c>
      <c r="F23" s="68">
        <v>4.7</v>
      </c>
      <c r="G23" s="68">
        <v>20.2</v>
      </c>
      <c r="H23" s="80"/>
      <c r="I23" s="80"/>
      <c r="J23" s="62" t="s">
        <v>79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94.94</v>
      </c>
    </row>
    <row r="24" spans="1:15" ht="12.75">
      <c r="A24" s="28" t="s">
        <v>47</v>
      </c>
      <c r="B24" s="29"/>
      <c r="C24" s="30">
        <f>(Catch/RunLength)*3.04*(DilutionFactor)/(0.4*StackTempFactor)</f>
        <v>0.5451237934364542</v>
      </c>
      <c r="D24" s="20"/>
      <c r="E24" s="66">
        <v>2</v>
      </c>
      <c r="F24" s="68">
        <v>3.8</v>
      </c>
      <c r="G24" s="68">
        <v>17.4</v>
      </c>
      <c r="H24" s="80"/>
      <c r="I24" s="80"/>
      <c r="J24" s="62" t="s">
        <v>79</v>
      </c>
      <c r="K24" s="62"/>
      <c r="L24" s="65">
        <v>23</v>
      </c>
      <c r="M24" s="65">
        <v>68</v>
      </c>
      <c r="N24" s="65">
        <v>113</v>
      </c>
      <c r="O24" s="1">
        <f t="shared" si="0"/>
        <v>66.11999999999999</v>
      </c>
    </row>
    <row r="25" spans="1:15" ht="12.75">
      <c r="A25" s="31" t="s">
        <v>48</v>
      </c>
      <c r="B25" s="32"/>
      <c r="C25" s="33">
        <f>59.3*AvCO*DilutionFactor</f>
        <v>14.34201004115226</v>
      </c>
      <c r="D25" s="20"/>
      <c r="E25" s="66">
        <v>3</v>
      </c>
      <c r="F25" s="68">
        <v>4.5</v>
      </c>
      <c r="G25" s="68">
        <v>16.6</v>
      </c>
      <c r="H25" s="80"/>
      <c r="I25" s="80"/>
      <c r="J25" s="62" t="s">
        <v>79</v>
      </c>
      <c r="K25" s="62"/>
      <c r="L25" s="65">
        <v>24</v>
      </c>
      <c r="M25" s="65">
        <v>69</v>
      </c>
      <c r="N25" s="65">
        <v>114</v>
      </c>
      <c r="O25" s="1">
        <f t="shared" si="0"/>
        <v>74.7</v>
      </c>
    </row>
    <row r="26" spans="1:15" ht="12.75">
      <c r="A26" s="34" t="s">
        <v>51</v>
      </c>
      <c r="B26" s="35"/>
      <c r="C26" s="36">
        <f>HTransEffic*CombustEffic/100</f>
        <v>74.51641451620542</v>
      </c>
      <c r="E26" s="66">
        <v>4</v>
      </c>
      <c r="F26" s="68">
        <v>3.5</v>
      </c>
      <c r="G26" s="68">
        <v>17</v>
      </c>
      <c r="H26" s="80"/>
      <c r="I26" s="80"/>
      <c r="J26" s="62" t="s">
        <v>79</v>
      </c>
      <c r="K26" s="62"/>
      <c r="L26" s="65">
        <v>25</v>
      </c>
      <c r="M26" s="65">
        <v>70</v>
      </c>
      <c r="N26" s="65">
        <v>115</v>
      </c>
      <c r="O26" s="1">
        <f t="shared" si="0"/>
        <v>59.5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5.3</v>
      </c>
      <c r="G27" s="68">
        <v>17.8</v>
      </c>
      <c r="H27" s="80"/>
      <c r="I27" s="80"/>
      <c r="J27" s="62" t="s">
        <v>79</v>
      </c>
      <c r="K27" s="62"/>
      <c r="L27" s="65">
        <v>26</v>
      </c>
      <c r="M27" s="65">
        <v>71</v>
      </c>
      <c r="N27" s="65">
        <v>116</v>
      </c>
      <c r="O27" s="1">
        <f t="shared" si="0"/>
        <v>94.34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5.8</v>
      </c>
      <c r="G28" s="68">
        <v>20.7</v>
      </c>
      <c r="H28" s="80"/>
      <c r="I28" s="80"/>
      <c r="J28" s="62" t="s">
        <v>79</v>
      </c>
      <c r="K28" s="62"/>
      <c r="L28" s="65">
        <v>27</v>
      </c>
      <c r="M28" s="65">
        <v>72</v>
      </c>
      <c r="N28" s="65">
        <v>117</v>
      </c>
      <c r="O28" s="1">
        <f t="shared" si="0"/>
        <v>120.05999999999999</v>
      </c>
    </row>
    <row r="29" spans="1:15" ht="12.75">
      <c r="A29" s="11">
        <v>1</v>
      </c>
      <c r="B29" s="25">
        <v>0.9884</v>
      </c>
      <c r="C29" s="25">
        <v>0.9902</v>
      </c>
      <c r="D29" s="4">
        <f aca="true" t="shared" si="1" ref="D29:D34">IF(FiltDirty-FiltClean&gt;0,FiltDirty-FiltClean,0)</f>
        <v>0.0018000000000000238</v>
      </c>
      <c r="E29" s="66">
        <v>7</v>
      </c>
      <c r="F29" s="68">
        <v>5.1</v>
      </c>
      <c r="G29" s="68">
        <v>20</v>
      </c>
      <c r="H29" s="80"/>
      <c r="I29" s="80"/>
      <c r="J29" s="62" t="s">
        <v>79</v>
      </c>
      <c r="K29" s="62"/>
      <c r="L29" s="65">
        <v>28</v>
      </c>
      <c r="M29" s="65">
        <v>73</v>
      </c>
      <c r="N29" s="65">
        <v>118</v>
      </c>
      <c r="O29" s="1">
        <f t="shared" si="0"/>
        <v>102</v>
      </c>
    </row>
    <row r="30" spans="1:15" ht="12.75">
      <c r="A30" s="11">
        <v>2</v>
      </c>
      <c r="B30" s="25">
        <v>0.9877</v>
      </c>
      <c r="C30" s="25">
        <v>1.0197</v>
      </c>
      <c r="D30" s="4">
        <f t="shared" si="1"/>
        <v>0.03200000000000003</v>
      </c>
      <c r="E30" s="66">
        <v>8</v>
      </c>
      <c r="F30" s="68">
        <v>3.2</v>
      </c>
      <c r="G30" s="68">
        <v>18.8</v>
      </c>
      <c r="H30" s="80"/>
      <c r="I30" s="80"/>
      <c r="J30" s="62" t="s">
        <v>79</v>
      </c>
      <c r="K30" s="62"/>
      <c r="L30" s="65">
        <v>29</v>
      </c>
      <c r="M30" s="65">
        <v>74</v>
      </c>
      <c r="N30" s="65">
        <v>119</v>
      </c>
      <c r="O30" s="1">
        <f t="shared" si="0"/>
        <v>60.160000000000004</v>
      </c>
    </row>
    <row r="31" spans="1:15" ht="12.75">
      <c r="A31" s="11">
        <v>3</v>
      </c>
      <c r="B31" s="25"/>
      <c r="C31" s="25"/>
      <c r="D31" s="4"/>
      <c r="E31" s="66">
        <v>9</v>
      </c>
      <c r="F31" s="68">
        <v>17.6</v>
      </c>
      <c r="G31" s="68">
        <v>17.6</v>
      </c>
      <c r="H31" s="80"/>
      <c r="I31" s="80"/>
      <c r="J31" s="62" t="s">
        <v>79</v>
      </c>
      <c r="K31" s="62"/>
      <c r="L31" s="65">
        <v>30</v>
      </c>
      <c r="M31" s="65">
        <v>75</v>
      </c>
      <c r="N31" s="65">
        <v>120</v>
      </c>
      <c r="O31" s="1">
        <f t="shared" si="0"/>
        <v>309.76000000000005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4.4</v>
      </c>
      <c r="G32" s="68">
        <v>19.2</v>
      </c>
      <c r="H32" s="80"/>
      <c r="I32" s="80"/>
      <c r="J32" s="62" t="s">
        <v>79</v>
      </c>
      <c r="K32" s="62"/>
      <c r="L32" s="65">
        <v>31</v>
      </c>
      <c r="M32" s="65">
        <v>76</v>
      </c>
      <c r="N32" s="65">
        <v>121</v>
      </c>
      <c r="O32" s="1">
        <f t="shared" si="0"/>
        <v>84.48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4.8</v>
      </c>
      <c r="G33" s="68">
        <v>19.8</v>
      </c>
      <c r="H33" s="80"/>
      <c r="I33" s="80"/>
      <c r="J33" s="62" t="s">
        <v>79</v>
      </c>
      <c r="K33" s="62"/>
      <c r="L33" s="65">
        <v>32</v>
      </c>
      <c r="M33" s="65">
        <v>77</v>
      </c>
      <c r="N33" s="65">
        <v>122</v>
      </c>
      <c r="O33" s="1">
        <f t="shared" si="0"/>
        <v>95.04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0.03380000000000005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1:15" ht="12.75">
      <c r="A40" s="42"/>
      <c r="B40" s="42"/>
      <c r="C40" s="42"/>
      <c r="D40" s="42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1:15" ht="12.75">
      <c r="A41" s="42"/>
      <c r="B41" s="42"/>
      <c r="C41" s="42"/>
      <c r="D41" s="42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2"/>
      <c r="B42" s="42"/>
      <c r="C42" s="42"/>
      <c r="D42" s="42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62.7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2014-04-02T16:55:47Z</dcterms:modified>
  <cp:category/>
  <cp:version/>
  <cp:contentType/>
  <cp:contentStatus/>
</cp:coreProperties>
</file>