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<sst xmlns="http://schemas.openxmlformats.org/spreadsheetml/2006/main" count="97" uniqueCount="82">
  <si>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</si>
  <si>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</si>
  <si>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</si>
  <si>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</si>
  <si>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</si>
  <si>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</si>
  <si>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</si>
  <si>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</si>
  <si>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</si>
  <si>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</si>
  <si>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</si>
  <si>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</si>
  <si>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</si>
  <si>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</si>
  <si>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</si>
  <si>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</si>
  <si>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</si>
  <si>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</si>
  <si>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</si>
  <si>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</si>
  <si>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</si>
  <si>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</si>
  <si>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</si>
  <si>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</si>
  <si>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</si>
  <si>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</si>
  <si>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</si>
  <si>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</si>
  <si>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</si>
  <si>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</si>
  <si>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</si>
  <si>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</si>
  <si>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</si>
  <si>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</si>
  <si>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</si>
  <si>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</si>
  <si>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</si>
  <si>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</si>
  <si>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</si>
  <si>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</si>
  <si>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</si>
  <si>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</si>
  <si>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</si>
  <si>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</si>
  <si>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</si>
  <si>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</si>
  <si>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</si>
  <si>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</si>
  <si>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</si>
  <si>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</si>
  <si>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</si>
  <si>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</si>
  <si>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</si>
  <si>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</si>
  <si>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</si>
  <si>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</si>
  <si>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</si>
  <si>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</si>
  <si>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</si>
  <si>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</si>
  <si>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</si>
  <si>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</si>
  <si>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</si>
  <si>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</si>
  <si>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</si>
  <si>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</si>
  <si>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</si>
  <si>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</si>
  <si>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</si>
  <si>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</si>
  <si>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</si>
  <si>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</si>
  <si>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</si>
  <si>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</si>
  <si>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</si>
  <si>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MHA</t>
  </si>
  <si>
    <t>horizontal</t>
  </si>
  <si>
    <t>MHA1801</t>
  </si>
  <si>
    <t>clear, still</t>
  </si>
  <si>
    <t>09.24am</t>
  </si>
  <si>
    <t>oak 2-3-4-4</t>
  </si>
  <si>
    <t>16hrs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</si>
</sst>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R28" sqref="R28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77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21.723089430894312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61.500000000000007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1.5</v>
      </c>
      <c r="D6" s="20"/>
      <c r="E6" s="17" t="s">
        <v>30</v>
      </c>
      <c r="F6" s="18"/>
      <c r="G6" s="63" t="s">
        <v>75</v>
      </c>
      <c r="H6" s="17" t="s">
        <v>3</v>
      </c>
      <c r="I6" s="18"/>
      <c r="J6" s="61">
        <v>43115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13</v>
      </c>
      <c r="D7" s="20"/>
      <c r="E7" s="2" t="s">
        <v>5</v>
      </c>
      <c r="F7" s="2"/>
      <c r="G7" s="62" t="s">
        <v>81</v>
      </c>
      <c r="H7" s="14" t="s">
        <v>63</v>
      </c>
      <c r="I7" s="2"/>
      <c r="J7" s="60">
        <v>-4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178</v>
      </c>
      <c r="H8" s="21" t="s">
        <v>7</v>
      </c>
      <c r="I8" s="94" t="s">
        <v>78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4.6153846153846159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365.37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15.2</v>
      </c>
      <c r="D12" s="20"/>
      <c r="E12" s="62">
        <v>365.37</v>
      </c>
      <c r="F12" s="67">
        <v>15.2</v>
      </c>
      <c r="G12" s="79">
        <v>476.2</v>
      </c>
      <c r="H12" s="60"/>
      <c r="I12" s="87" t="s">
        <v>79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4.7619999999999996E-2</v>
      </c>
      <c r="D13" s="20"/>
      <c r="E13" s="68" t="s">
        <v>70</v>
      </c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0.79982066637966076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3.666666666666667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14.587969696969695</v>
      </c>
      <c r="D16" s="20"/>
      <c r="E16" s="1" t="s">
        <v>10</v>
      </c>
      <c r="G16" s="77" t="s">
        <v>74</v>
      </c>
      <c r="H16" s="71" t="s">
        <v>80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12.0803168</v>
      </c>
      <c r="D17" s="20"/>
      <c r="E17" s="20"/>
      <c r="F17" s="20"/>
      <c r="G17" s="20"/>
      <c r="H17" s="74" t="s">
        <v>76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1.1738745290697674</v>
      </c>
      <c r="D18" s="20"/>
      <c r="E18" s="2" t="s">
        <v>11</v>
      </c>
      <c r="F18" s="2"/>
      <c r="G18" s="85">
        <v>1.5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0.54992288698088854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18.889941860465118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6.1700000000000088E-2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98.276202583949342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69.02974133953488</v>
      </c>
      <c r="D23" s="20"/>
      <c r="E23" s="65">
        <v>1</v>
      </c>
      <c r="F23" s="67">
        <v>8.1999999999999993</v>
      </c>
      <c r="G23" s="67">
        <v>23.2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190.23999999999998</v>
      </c>
    </row>
    <row r="24" spans="1:15">
      <c r="A24" s="28" t="s">
        <v>46</v>
      </c>
      <c r="B24" s="29"/>
      <c r="C24" s="30">
        <f>(Catch/RunLength)*3.04*(DilutionFactor)/(0.4*StackTempFactor)</f>
        <v>1.4331323721320126</v>
      </c>
      <c r="D24" s="20"/>
      <c r="E24" s="65">
        <v>2</v>
      </c>
      <c r="F24" s="67">
        <v>7.4</v>
      </c>
      <c r="G24" s="67">
        <v>20.3</v>
      </c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150.22</v>
      </c>
    </row>
    <row r="25" spans="1:15">
      <c r="A25" s="31" t="s">
        <v>47</v>
      </c>
      <c r="B25" s="32"/>
      <c r="C25" s="33">
        <f>59.3*AvCO*DilutionFactor</f>
        <v>10.354175333333334</v>
      </c>
      <c r="D25" s="20"/>
      <c r="E25" s="65">
        <v>3</v>
      </c>
      <c r="F25" s="67">
        <v>6.3</v>
      </c>
      <c r="G25" s="67">
        <v>20.5</v>
      </c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129.15</v>
      </c>
    </row>
    <row r="26" spans="1:15">
      <c r="A26" s="34" t="s">
        <v>50</v>
      </c>
      <c r="B26" s="35"/>
      <c r="C26" s="36">
        <f>HTransEffic*CombustEffic/100</f>
        <v>67.839808442017514</v>
      </c>
      <c r="E26" s="65">
        <v>4</v>
      </c>
      <c r="F26" s="67">
        <v>5.7</v>
      </c>
      <c r="G26" s="67">
        <v>27.3</v>
      </c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155.61000000000001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5.5</v>
      </c>
      <c r="G27" s="67">
        <v>19.8</v>
      </c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108.9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4.5</v>
      </c>
      <c r="G28" s="67">
        <v>26.5</v>
      </c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119.25</v>
      </c>
    </row>
    <row r="29" spans="1:15">
      <c r="A29" s="11">
        <v>1</v>
      </c>
      <c r="B29" s="25">
        <v>1.0072000000000001</v>
      </c>
      <c r="C29" s="25">
        <v>1.0174000000000001</v>
      </c>
      <c r="D29" s="4">
        <f t="shared" ref="D29:D34" si="1">IF(FiltDirty-FiltClean&gt;0,FiltDirty-FiltClean,0)</f>
        <v>1.0199999999999987E-2</v>
      </c>
      <c r="E29" s="65">
        <v>7</v>
      </c>
      <c r="F29" s="67">
        <v>4.2</v>
      </c>
      <c r="G29" s="67">
        <v>23.4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98.28</v>
      </c>
    </row>
    <row r="30" spans="1:15">
      <c r="A30" s="11">
        <v>2</v>
      </c>
      <c r="B30" s="25">
        <v>1.0048999999999999</v>
      </c>
      <c r="C30" s="25">
        <v>1.0564</v>
      </c>
      <c r="D30" s="4">
        <f t="shared" si="1"/>
        <v>5.1500000000000101E-2</v>
      </c>
      <c r="E30" s="65">
        <v>8</v>
      </c>
      <c r="F30" s="67">
        <v>4.2</v>
      </c>
      <c r="G30" s="67">
        <v>20.399999999999999</v>
      </c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85.679999999999993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4</v>
      </c>
      <c r="G31" s="67">
        <v>18.100000000000001</v>
      </c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72.400000000000006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3</v>
      </c>
      <c r="G32" s="67">
        <v>24.5</v>
      </c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73.5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2.7</v>
      </c>
      <c r="G33" s="67">
        <v>18.3</v>
      </c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49.410000000000004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2.2000000000000002</v>
      </c>
      <c r="G34" s="67">
        <v>19.600000000000001</v>
      </c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43.120000000000005</v>
      </c>
    </row>
    <row r="35" spans="1:15">
      <c r="A35" s="12" t="s">
        <v>26</v>
      </c>
      <c r="B35" s="25">
        <v>1.0156000000000001</v>
      </c>
      <c r="C35" s="25"/>
      <c r="D35" s="4"/>
      <c r="E35" s="65">
        <v>13</v>
      </c>
      <c r="F35" s="67">
        <v>2.1</v>
      </c>
      <c r="G35" s="67">
        <v>17.600000000000001</v>
      </c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36.960000000000008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/>
      <c r="G36" s="67"/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0</v>
      </c>
    </row>
    <row r="37" spans="1:15">
      <c r="A37" s="39"/>
      <c r="B37" s="4" t="s">
        <v>28</v>
      </c>
      <c r="C37" s="4"/>
      <c r="D37" s="4"/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6.1700000000000088E-2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60.000000000000007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2018-01-16T17:24:10Z</dcterms:modified>
</cp:coreProperties>
</file>