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<sst xmlns="http://schemas.openxmlformats.org/spreadsheetml/2006/main" count="97" uniqueCount="82">
  <si>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</si>
  <si>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</si>
  <si>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</si>
  <si>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</si>
  <si>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</si>
  <si>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</si>
  <si>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</si>
  <si>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</si>
  <si>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</si>
  <si>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</si>
  <si>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</si>
  <si>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</si>
  <si>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</si>
  <si>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</si>
  <si>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</si>
  <si>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</si>
  <si>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</si>
  <si>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</si>
  <si>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</si>
  <si>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</si>
  <si>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</si>
  <si>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</si>
  <si>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</si>
  <si>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</si>
  <si>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</si>
  <si>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</si>
  <si>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</si>
  <si>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</si>
  <si>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</si>
  <si>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</si>
  <si>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</si>
  <si>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</si>
  <si>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</si>
  <si>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</si>
  <si>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</si>
  <si>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</si>
  <si>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</si>
  <si>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</si>
  <si>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</si>
  <si>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</si>
  <si>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</si>
  <si>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</si>
  <si>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</si>
  <si>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</si>
  <si>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</si>
  <si>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</si>
  <si>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</si>
  <si>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</si>
  <si>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</si>
  <si>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</si>
  <si>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</si>
  <si>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</si>
  <si>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</si>
  <si>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</si>
  <si>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</si>
  <si>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</si>
  <si>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</si>
  <si>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</si>
  <si>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</si>
  <si>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</si>
  <si>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</si>
  <si>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</si>
  <si>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</si>
  <si>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</si>
  <si>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</si>
  <si>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</si>
  <si>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</si>
  <si>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</si>
  <si>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</si>
  <si>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</si>
  <si>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</si>
  <si>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</si>
  <si>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</si>
  <si>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</si>
  <si>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</si>
  <si>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MHA</t>
  </si>
  <si>
    <t>oak 2-3-4-5</t>
  </si>
  <si>
    <t>horizontal</t>
  </si>
  <si>
    <t>09.11am</t>
  </si>
  <si>
    <t>MHA1802</t>
  </si>
  <si>
    <t>23hrs</t>
  </si>
  <si>
    <t>clear, still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</si>
</sst>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79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19.889999999999993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62.000000000000007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43116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80</v>
      </c>
      <c r="H7" s="14" t="s">
        <v>63</v>
      </c>
      <c r="I7" s="2"/>
      <c r="J7" s="60">
        <v>4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165</v>
      </c>
      <c r="H8" s="21" t="s">
        <v>7</v>
      </c>
      <c r="I8" s="94" t="s">
        <v>81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4.2857142857142865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390.21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14.89</v>
      </c>
      <c r="D12" s="20"/>
      <c r="E12" s="62">
        <v>390.21</v>
      </c>
      <c r="F12" s="67">
        <v>14.89</v>
      </c>
      <c r="G12" s="79">
        <v>507.7</v>
      </c>
      <c r="H12" s="60"/>
      <c r="I12" s="87" t="s">
        <v>78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5.0769999999999996E-2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0.78805015155524882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3.4775374376039943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15.050969696969698</v>
      </c>
      <c r="D16" s="20"/>
      <c r="E16" s="1" t="s">
        <v>10</v>
      </c>
      <c r="G16" s="77" t="s">
        <v>74</v>
      </c>
      <c r="H16" s="71" t="s">
        <v>76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12.1955744</v>
      </c>
      <c r="D17" s="20"/>
      <c r="E17" s="20"/>
      <c r="F17" s="20"/>
      <c r="G17" s="20"/>
      <c r="H17" s="74" t="s">
        <v>77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1.1869702535986535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0.3337377858994901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19.422248771427469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3.8899999999999935E-2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98.479291960501854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68.38217682857254</v>
      </c>
      <c r="D23" s="20"/>
      <c r="E23" s="65">
        <v>1</v>
      </c>
      <c r="F23" s="67">
        <v>8.3000000000000007</v>
      </c>
      <c r="G23" s="67">
        <v>18.5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153.55000000000001</v>
      </c>
    </row>
    <row r="24" spans="1:15">
      <c r="A24" s="28" t="s">
        <v>46</v>
      </c>
      <c r="B24" s="29"/>
      <c r="C24" s="30">
        <f>(Catch/RunLength)*3.04*(DilutionFactor)/(0.4*StackTempFactor)</f>
        <v>0.86974089658654996</v>
      </c>
      <c r="D24" s="20"/>
      <c r="E24" s="65">
        <v>2</v>
      </c>
      <c r="F24" s="67">
        <v>7.6</v>
      </c>
      <c r="G24" s="67">
        <v>18.600000000000001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141.36000000000001</v>
      </c>
    </row>
    <row r="25" spans="1:15">
      <c r="A25" s="31" t="s">
        <v>47</v>
      </c>
      <c r="B25" s="32"/>
      <c r="C25" s="33">
        <f>59.3*AvCO*DilutionFactor</f>
        <v>10.469686339434277</v>
      </c>
      <c r="D25" s="20"/>
      <c r="E25" s="65">
        <v>3</v>
      </c>
      <c r="F25" s="67">
        <v>5.3</v>
      </c>
      <c r="G25" s="67">
        <v>24.9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131.97</v>
      </c>
    </row>
    <row r="26" spans="1:15">
      <c r="A26" s="34" t="s">
        <v>50</v>
      </c>
      <c r="B26" s="35"/>
      <c r="C26" s="36">
        <f>HTransEffic*CombustEffic/100</f>
        <v>67.342283567956599</v>
      </c>
      <c r="E26" s="65">
        <v>4</v>
      </c>
      <c r="F26" s="67">
        <v>4.8</v>
      </c>
      <c r="G26" s="67">
        <v>18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86.399999999999991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22.8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107.16000000000001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</v>
      </c>
      <c r="G28" s="67">
        <v>19.100000000000001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76.400000000000006</v>
      </c>
    </row>
    <row r="29" spans="1:15">
      <c r="A29" s="11">
        <v>1</v>
      </c>
      <c r="B29" s="25">
        <v>1.0121</v>
      </c>
      <c r="C29" s="25">
        <v>1.0489999999999999</v>
      </c>
      <c r="D29" s="4">
        <f t="shared" ref="D29:D34" si="1">IF(FiltDirty-FiltClean&gt;0,FiltDirty-FiltClean,0)</f>
        <v>3.6899999999999933E-2</v>
      </c>
      <c r="E29" s="65">
        <v>7</v>
      </c>
      <c r="F29" s="67">
        <v>3.6</v>
      </c>
      <c r="G29" s="67">
        <v>17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61.2</v>
      </c>
    </row>
    <row r="30" spans="1:15">
      <c r="A30" s="11">
        <v>2</v>
      </c>
      <c r="B30" s="25">
        <v>1.006</v>
      </c>
      <c r="C30" s="25">
        <v>1.0086999999999999</v>
      </c>
      <c r="D30" s="4">
        <f t="shared" si="1"/>
        <v>2.6999999999999247E-3</v>
      </c>
      <c r="E30" s="65">
        <v>8</v>
      </c>
      <c r="F30" s="67">
        <v>3.5</v>
      </c>
      <c r="G30" s="67">
        <v>19.399999999999999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67.899999999999991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3.4</v>
      </c>
      <c r="G31" s="67">
        <v>15.6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53.04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3.2</v>
      </c>
      <c r="G32" s="67">
        <v>24.5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78.400000000000006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3</v>
      </c>
      <c r="G33" s="67">
        <v>24.2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72.599999999999994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3.1</v>
      </c>
      <c r="G34" s="67">
        <v>16.899999999999999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52.39</v>
      </c>
    </row>
    <row r="35" spans="1:15">
      <c r="A35" s="12" t="s">
        <v>26</v>
      </c>
      <c r="B35" s="25">
        <v>1.0157</v>
      </c>
      <c r="C35" s="25">
        <v>1.0164</v>
      </c>
      <c r="D35" s="4"/>
      <c r="E35" s="65">
        <v>13</v>
      </c>
      <c r="F35" s="67">
        <v>2.8</v>
      </c>
      <c r="G35" s="67">
        <v>23.6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66.08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2.7</v>
      </c>
      <c r="G36" s="67">
        <v>19.899999999999999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53.73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-6.9999999999992291E-4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3.8899999999999935E-2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2018-01-16T18:55:39Z</dcterms:modified>
</cp:coreProperties>
</file>