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Data (HK-D01)" guid="{A894F482-78CE-424F-A012-76D0D845968F}" maximized="1" xWindow="4" yWindow="11" windowWidth="632" windowHeight="381" activeSheetId="1"/>
    <customWorkbookView name="Data (HK-D02)" guid="{7F38E6CB-5571-4808-9F5D-A8D0AC1F1BF1}" maximized="1" xWindow="4" yWindow="11" windowWidth="632" windowHeight="381" activeSheetId="2"/>
    <customWorkbookView name="Data (HK-D03)" guid="{2585E155-E5CB-4995-9C0E-B110F8F62508}" maximized="1" xWindow="4" yWindow="11" windowWidth="632" windowHeight="381" activeSheetId="3"/>
    <customWorkbookView name="Data (HK-D04)" guid="{5F563D0F-51B5-4151-BC49-2E372850245E}" maximized="1" xWindow="4" yWindow="11" windowWidth="632" windowHeight="381" activeSheetId="4"/>
    <customWorkbookView name="Data (HK-D05)" guid="{A2983828-1125-4831-8F9A-F55879F07137}" maximized="1" xWindow="4" yWindow="11" windowWidth="632" windowHeight="381" activeSheetId="5"/>
    <customWorkbookView name="Data (HK-D06)" guid="{FE6A65D8-5CAB-48EB-871D-B1EEF1F51333}" maximized="1" xWindow="4" yWindow="11" windowWidth="632" windowHeight="381" activeSheetId="6"/>
    <customWorkbookView name="Data (HK-D07)" guid="{BE0AEC3F-3C7A-4F49-8F7E-329544E22D88}" maximized="1" xWindow="4" yWindow="11" windowWidth="632" windowHeight="381" activeSheetId="7"/>
    <customWorkbookView name="Data (HK-D08)" guid="{D2329482-0A53-4471-80AC-5AF61A353A9D}" maximized="1" xWindow="4" yWindow="11" windowWidth="632" windowHeight="381" activeSheetId="8"/>
    <customWorkbookView name="Data (HK-D08T)" guid="{80BBA6E1-CCAD-499A-B26B-927C3D3DE8B6}" maximized="1" xWindow="4" yWindow="11" windowWidth="632" windowHeight="381" activeSheetId="9"/>
    <customWorkbookView name="Data (HK-D09)" guid="{0FFE71C8-1FFB-4031-A7D6-36D72FAE81F6}" maximized="1" xWindow="4" yWindow="11" windowWidth="632" windowHeight="381" activeSheetId="10"/>
    <customWorkbookView name="Data (HK-D09T)" guid="{A380D421-2D0B-4F63-8841-9DB24EECB326}" maximized="1" xWindow="4" yWindow="11" windowWidth="632" windowHeight="381" activeSheetId="11"/>
    <customWorkbookView name="Data (HK-D10)" guid="{133A0234-8036-41B3-AB50-ED5759424BEF}" maximized="1" xWindow="4" yWindow="11" windowWidth="632" windowHeight="381" activeSheetId="12"/>
    <customWorkbookView name="Data (HK-D11)" guid="{C5B4032A-9B42-4886-8379-2312C9979A32}" maximized="1" xWindow="4" yWindow="11" windowWidth="632" windowHeight="381" activeSheetId="13"/>
    <customWorkbookView name="Data (HK-D12)" guid="{09B146BF-43FD-4615-B7AD-A7E16CD46625}" maximized="1" xWindow="4" yWindow="11" windowWidth="632" windowHeight="381" activeSheetId="14"/>
    <customWorkbookView name="Data (HK-D13)" guid="{8E67C8EB-4C25-494D-83FC-FA364D55E994}" maximized="1" xWindow="4" yWindow="11" windowWidth="632" windowHeight="381" activeSheetId="15"/>
    <customWorkbookView name="Data (HK-D13 (2))" guid="{81CF970F-7D6D-4453-B95F-1BE42828BFE3}" maximized="1" xWindow="4" yWindow="11" windowWidth="632" windowHeight="381" activeSheetId="16"/>
    <customWorkbookView name="Fuel (HK-D01)" guid="{82D1A4AE-0247-49B8-BE51-9D95D0C0023D}" maximized="1" xWindow="4" yWindow="11" windowWidth="632" windowHeight="381" activeSheetId="1"/>
    <customWorkbookView name="Fuel (HK-D02)" guid="{CFED54F5-1024-44C8-9527-290F70B15BE7}" maximized="1" xWindow="4" yWindow="11" windowWidth="632" windowHeight="381" activeSheetId="2"/>
    <customWorkbookView name="Fuel (HK-D03)" guid="{12C73786-F793-4665-AA31-B1C5AA620726}" maximized="1" xWindow="4" yWindow="11" windowWidth="632" windowHeight="381" activeSheetId="3"/>
    <customWorkbookView name="Fuel (HK-D04)" guid="{5B65CC4A-81D2-4CD1-B83C-B40B60D23A46}" maximized="1" xWindow="4" yWindow="11" windowWidth="632" windowHeight="381" activeSheetId="4"/>
    <customWorkbookView name="Fuel (HK-D05)" guid="{30879E82-F2A5-4108-A045-DA46E670FAAB}" maximized="1" xWindow="4" yWindow="11" windowWidth="632" windowHeight="381" activeSheetId="5"/>
    <customWorkbookView name="Fuel (HK-D06)" guid="{8B9DE21A-13CA-44FB-B79B-CBE1106C0395}" maximized="1" xWindow="4" yWindow="11" windowWidth="632" windowHeight="381" activeSheetId="6"/>
    <customWorkbookView name="Fuel (HK-D07)" guid="{3921AB07-47C6-4CEA-935E-5551385236B1}" maximized="1" xWindow="4" yWindow="11" windowWidth="632" windowHeight="381" activeSheetId="7"/>
    <customWorkbookView name="Fuel (HK-D08)" guid="{699FD26D-10F3-48D9-B6B5-07D782BE3127}" maximized="1" xWindow="4" yWindow="11" windowWidth="632" windowHeight="381" activeSheetId="8"/>
    <customWorkbookView name="Fuel (HK-D08T)" guid="{B2DA2AB7-9F8C-4EA8-8EAE-DF27E035B47E}" maximized="1" xWindow="4" yWindow="11" windowWidth="632" windowHeight="381" activeSheetId="9"/>
    <customWorkbookView name="Fuel (HK-D09)" guid="{E8B64CC9-8117-4555-AD88-37422E07D3D2}" maximized="1" xWindow="4" yWindow="11" windowWidth="632" windowHeight="381" activeSheetId="10"/>
    <customWorkbookView name="Fuel (HK-D09T)" guid="{13073C33-A0B7-4F9A-BE6D-9186CB14DF74}" maximized="1" xWindow="4" yWindow="11" windowWidth="632" windowHeight="381" activeSheetId="11"/>
    <customWorkbookView name="Fuel (HK-D10)" guid="{6CDE46F8-2428-4782-9FDA-032A8728D0B9}" maximized="1" xWindow="4" yWindow="11" windowWidth="632" windowHeight="381" activeSheetId="12"/>
    <customWorkbookView name="Fuel (HK-D11)" guid="{E3D616B3-1BD3-4AE6-8135-98BEA1AE4106}" maximized="1" xWindow="4" yWindow="11" windowWidth="632" windowHeight="381" activeSheetId="13"/>
    <customWorkbookView name="Fuel (HK-D12)" guid="{8A6B39A1-C763-4783-A07E-CEB785398949}" maximized="1" xWindow="4" yWindow="11" windowWidth="632" windowHeight="381" activeSheetId="14"/>
    <customWorkbookView name="Fuel (HK-D13)" guid="{3D24B270-3811-4E80-A5DB-83B9ADFA84E6}" maximized="1" xWindow="4" yWindow="11" windowWidth="632" windowHeight="381" activeSheetId="15"/>
    <customWorkbookView name="Fuel (HK-D13 (2))" guid="{8D60D7F9-02A1-4987-8E49-2D5C05EA3BC5}" maximized="1" xWindow="4" yWindow="11" windowWidth="632" windowHeight="381" activeSheetId="16"/>
    <customWorkbookView name="Stats (HK-D01)" guid="{57BEBCA1-8813-480C-94D7-470CD47A2947}" maximized="1" xWindow="4" yWindow="11" windowWidth="632" windowHeight="381" activeSheetId="1"/>
    <customWorkbookView name="Stats (HK-D02)" guid="{B9D889B0-C1D7-4DBB-A4C2-20212223BAB6}" maximized="1" xWindow="4" yWindow="11" windowWidth="632" windowHeight="381" activeSheetId="2"/>
    <customWorkbookView name="Stats (HK-D03)" guid="{B998B82F-29CB-4D28-BB71-434EB2897D82}" maximized="1" xWindow="4" yWindow="11" windowWidth="632" windowHeight="381" activeSheetId="3"/>
    <customWorkbookView name="Stats (HK-D04)" guid="{3AC3CB62-F189-463C-ADA7-E24A10E5F951}" maximized="1" xWindow="4" yWindow="11" windowWidth="632" windowHeight="381" activeSheetId="4"/>
    <customWorkbookView name="Stats (HK-D05)" guid="{7B4DE5CF-AF70-44C2-9C34-EFC4BEE877E7}" maximized="1" xWindow="4" yWindow="11" windowWidth="632" windowHeight="381" activeSheetId="5"/>
    <customWorkbookView name="Stats (HK-D06)" guid="{097905FA-72AC-4F68-B380-70D1FC56483A}" maximized="1" xWindow="4" yWindow="11" windowWidth="632" windowHeight="381" activeSheetId="6"/>
    <customWorkbookView name="Stats (HK-D07)" guid="{327037E8-D7B2-4B66-81F4-34324052D69C}" maximized="1" xWindow="4" yWindow="11" windowWidth="632" windowHeight="381" activeSheetId="7"/>
    <customWorkbookView name="Stats (HK-D08)" guid="{8F0FD2B6-0070-41FD-8061-98F2E65D29B6}" maximized="1" xWindow="4" yWindow="11" windowWidth="632" windowHeight="381" activeSheetId="8"/>
    <customWorkbookView name="Stats (HK-D08T)" guid="{3148DC17-DC0C-42D5-A7BD-C3931CAC91A4}" maximized="1" xWindow="4" yWindow="11" windowWidth="632" windowHeight="381" activeSheetId="9"/>
    <customWorkbookView name="Stats (HK-D09)" guid="{FCB1FA9D-FE78-4233-BA70-EC748DA54063}" maximized="1" xWindow="4" yWindow="11" windowWidth="632" windowHeight="381" activeSheetId="10"/>
    <customWorkbookView name="Stats (HK-D09T)" guid="{E03DEBB8-7015-4783-8520-8E613C5792C6}" maximized="1" xWindow="4" yWindow="11" windowWidth="632" windowHeight="381" activeSheetId="11"/>
    <customWorkbookView name="Stats (HK-D10)" guid="{AAD921C3-C2B6-4B14-B80C-958584CED910}" maximized="1" xWindow="4" yWindow="11" windowWidth="632" windowHeight="381" activeSheetId="12"/>
    <customWorkbookView name="Stats (HK-D11)" guid="{86412638-A607-4B10-8888-5F021A3B31A4}" maximized="1" xWindow="4" yWindow="11" windowWidth="632" windowHeight="381" activeSheetId="13"/>
    <customWorkbookView name="Stats (HK-D12)" guid="{6ED47C45-8B17-407B-A41F-BA0E11C0593A}" maximized="1" xWindow="4" yWindow="11" windowWidth="632" windowHeight="381" activeSheetId="14"/>
    <customWorkbookView name="Stats (HK-D13)" guid="{292FD4C8-5D93-44F7-859F-007BEBDFC2B4}" maximized="1" xWindow="4" yWindow="11" windowWidth="632" windowHeight="381" activeSheetId="15"/>
    <customWorkbookView name="Stats (HK-D13 (2))" guid="{DC6B0F98-EE87-44F0-84DF-372F94CA79A5}" maximized="1" xWindow="4" yWindow="11" windowWidth="632" windowHeight="381" activeSheetId="16"/>
  </customWorkbookViews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D37"/>
  <c r="C6"/>
  <c r="C7"/>
  <c r="O38"/>
  <c r="C23" l="1"/>
  <c r="C25"/>
  <c r="C18" s="1"/>
  <c r="C4"/>
  <c r="C16" s="1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<sst xmlns="http://schemas.openxmlformats.org/spreadsheetml/2006/main" count="96" uniqueCount="81">
  <si>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</si>
  <si>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</si>
  <si>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</si>
  <si>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</si>
  <si>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</si>
  <si>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</si>
  <si>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</si>
  <si>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</si>
  <si>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</si>
  <si>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</si>
  <si>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</si>
  <si>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</si>
  <si>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</si>
  <si>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</si>
  <si>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</si>
  <si>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</si>
  <si>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</si>
  <si>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</si>
  <si>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</si>
  <si>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</si>
  <si>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</si>
  <si>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</si>
  <si>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</si>
  <si>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</si>
  <si>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</si>
  <si>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</si>
  <si>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</si>
  <si>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</si>
  <si>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</si>
  <si>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</si>
  <si>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</si>
  <si>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</si>
  <si>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</si>
  <si>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</si>
  <si>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</si>
  <si>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</si>
  <si>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</si>
  <si>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</si>
  <si>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</si>
  <si>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</si>
  <si>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</si>
  <si>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</si>
  <si>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</si>
  <si>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</si>
  <si>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</si>
  <si>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</si>
  <si>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</si>
  <si>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</si>
  <si>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</si>
  <si>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</si>
  <si>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</si>
  <si>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</si>
  <si>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</si>
  <si>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</si>
  <si>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</si>
  <si>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</si>
  <si>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</si>
  <si>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</si>
  <si>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</si>
  <si>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</si>
  <si>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</si>
  <si>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</si>
  <si>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</si>
  <si>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</si>
  <si>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</si>
  <si>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</si>
  <si>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</si>
  <si>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</si>
  <si>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</si>
  <si>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</si>
  <si>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adj</t>
  </si>
  <si>
    <t>scratch</t>
  </si>
  <si>
    <t>Revised Jan 26/14</t>
  </si>
  <si>
    <t>oak</t>
  </si>
  <si>
    <t>wood</t>
  </si>
  <si>
    <t>24hrs</t>
  </si>
  <si>
    <t>MHA</t>
  </si>
  <si>
    <t>oak horizontal 2-3-4-5</t>
  </si>
  <si>
    <t>clear, still</t>
  </si>
  <si>
    <t>08.24am</t>
  </si>
  <si>
    <t>MHA1803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</si>
</sst>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topLeftCell="A2" zoomScaleNormal="100" workbookViewId="0">
      <selection activeCell="G13" sqref="G13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72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80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21.307096774193546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62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76</v>
      </c>
      <c r="H6" s="17" t="s">
        <v>3</v>
      </c>
      <c r="I6" s="18"/>
      <c r="J6" s="61">
        <v>43117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14</v>
      </c>
      <c r="D7" s="20"/>
      <c r="E7" s="2" t="s">
        <v>5</v>
      </c>
      <c r="F7" s="2"/>
      <c r="G7" s="62" t="s">
        <v>75</v>
      </c>
      <c r="H7" s="14" t="s">
        <v>63</v>
      </c>
      <c r="I7" s="2"/>
      <c r="J7" s="60">
        <v>6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150</v>
      </c>
      <c r="H8" s="21" t="s">
        <v>7</v>
      </c>
      <c r="I8" s="94" t="s">
        <v>78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4.2857142857142856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395.96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15.01</v>
      </c>
      <c r="D12" s="20"/>
      <c r="E12" s="62">
        <v>395.96</v>
      </c>
      <c r="F12" s="67">
        <v>15.01</v>
      </c>
      <c r="G12" s="79">
        <v>419.4</v>
      </c>
      <c r="H12" s="60"/>
      <c r="I12" s="87" t="s">
        <v>79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4.1939999999999998E-2</v>
      </c>
      <c r="D13" s="20"/>
      <c r="E13" s="68" t="s">
        <v>70</v>
      </c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0.78539878707031974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3.5483870967741939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14.784727272727272</v>
      </c>
      <c r="D16" s="20"/>
      <c r="E16" s="1" t="s">
        <v>10</v>
      </c>
      <c r="G16" s="77" t="s">
        <v>74</v>
      </c>
      <c r="H16" s="71" t="s">
        <v>77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12.222254400000001</v>
      </c>
      <c r="D17" s="20"/>
      <c r="E17" s="20"/>
      <c r="F17" s="20"/>
      <c r="G17" s="20"/>
      <c r="H17" s="74"/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1.0005073312078019</v>
      </c>
      <c r="D18" s="20"/>
      <c r="E18" s="2" t="s">
        <v>11</v>
      </c>
      <c r="F18" s="2"/>
      <c r="G18" s="85">
        <v>2</v>
      </c>
      <c r="H18" s="74"/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0.3531056283108534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20.173818454613652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4.0200000000000236E-2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98.646387040481343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71</v>
      </c>
    </row>
    <row r="23" spans="1:15">
      <c r="A23" s="43" t="s">
        <v>49</v>
      </c>
      <c r="B23" s="43"/>
      <c r="C23" s="46">
        <f>100-DryGasLoss-BoilWaterLoss</f>
        <v>67.603927145386351</v>
      </c>
      <c r="D23" s="20"/>
      <c r="E23" s="65">
        <v>1</v>
      </c>
      <c r="F23" s="67">
        <v>8.1</v>
      </c>
      <c r="G23" s="67">
        <v>21.4</v>
      </c>
      <c r="H23" s="79"/>
      <c r="I23" s="79"/>
      <c r="J23" s="62" t="s">
        <v>73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173.33999999999997</v>
      </c>
    </row>
    <row r="24" spans="1:15">
      <c r="A24" s="28" t="s">
        <v>46</v>
      </c>
      <c r="B24" s="29"/>
      <c r="C24" s="30">
        <f>(Catch/RunLength)*3.04*(DilutionFactor)/(0.4*StackTempFactor)</f>
        <v>0.92021466771919369</v>
      </c>
      <c r="D24" s="20"/>
      <c r="E24" s="65">
        <v>2</v>
      </c>
      <c r="F24" s="67">
        <v>7.2</v>
      </c>
      <c r="G24" s="67">
        <v>20.6</v>
      </c>
      <c r="H24" s="79"/>
      <c r="I24" s="79"/>
      <c r="J24" s="62" t="s">
        <v>73</v>
      </c>
      <c r="K24" s="62"/>
      <c r="L24" s="64">
        <v>23</v>
      </c>
      <c r="M24" s="64">
        <v>68</v>
      </c>
      <c r="N24" s="64">
        <v>113</v>
      </c>
      <c r="O24" s="1">
        <f t="shared" si="0"/>
        <v>148.32000000000002</v>
      </c>
    </row>
    <row r="25" spans="1:15">
      <c r="A25" s="31" t="s">
        <v>47</v>
      </c>
      <c r="B25" s="32"/>
      <c r="C25" s="33">
        <f>59.3*AvCO*DilutionFactor</f>
        <v>8.8249877419354839</v>
      </c>
      <c r="D25" s="20"/>
      <c r="E25" s="65">
        <v>3</v>
      </c>
      <c r="F25" s="67">
        <v>5.4</v>
      </c>
      <c r="G25" s="67">
        <v>23.8</v>
      </c>
      <c r="H25" s="79"/>
      <c r="I25" s="79"/>
      <c r="J25" s="62" t="s">
        <v>73</v>
      </c>
      <c r="K25" s="62"/>
      <c r="L25" s="64">
        <v>24</v>
      </c>
      <c r="M25" s="64">
        <v>69</v>
      </c>
      <c r="N25" s="64">
        <v>114</v>
      </c>
      <c r="O25" s="1">
        <f t="shared" si="0"/>
        <v>128.52000000000001</v>
      </c>
    </row>
    <row r="26" spans="1:15">
      <c r="A26" s="34" t="s">
        <v>50</v>
      </c>
      <c r="B26" s="35"/>
      <c r="C26" s="36">
        <f>HTransEffic*CombustEffic/100</f>
        <v>66.688831626402859</v>
      </c>
      <c r="E26" s="65">
        <v>4</v>
      </c>
      <c r="F26" s="67">
        <v>5.3</v>
      </c>
      <c r="G26" s="67">
        <v>27</v>
      </c>
      <c r="H26" s="79"/>
      <c r="I26" s="79"/>
      <c r="J26" s="62" t="s">
        <v>73</v>
      </c>
      <c r="K26" s="62"/>
      <c r="L26" s="64">
        <v>25</v>
      </c>
      <c r="M26" s="64">
        <v>70</v>
      </c>
      <c r="N26" s="64">
        <v>115</v>
      </c>
      <c r="O26" s="1">
        <f t="shared" si="0"/>
        <v>143.1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4.7</v>
      </c>
      <c r="G27" s="67">
        <v>21.9</v>
      </c>
      <c r="H27" s="79"/>
      <c r="I27" s="79"/>
      <c r="J27" s="62" t="s">
        <v>73</v>
      </c>
      <c r="K27" s="62"/>
      <c r="L27" s="64">
        <v>26</v>
      </c>
      <c r="M27" s="64">
        <v>71</v>
      </c>
      <c r="N27" s="64">
        <v>116</v>
      </c>
      <c r="O27" s="1">
        <f t="shared" si="0"/>
        <v>102.92999999999999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4.5</v>
      </c>
      <c r="G28" s="67">
        <v>18.5</v>
      </c>
      <c r="H28" s="79"/>
      <c r="I28" s="79"/>
      <c r="J28" s="62" t="s">
        <v>73</v>
      </c>
      <c r="K28" s="62"/>
      <c r="L28" s="64">
        <v>27</v>
      </c>
      <c r="M28" s="64">
        <v>72</v>
      </c>
      <c r="N28" s="64">
        <v>117</v>
      </c>
      <c r="O28" s="1">
        <f t="shared" si="0"/>
        <v>83.25</v>
      </c>
    </row>
    <row r="29" spans="1:15">
      <c r="A29" s="11">
        <v>1</v>
      </c>
      <c r="B29" s="25">
        <v>1.0066999999999999</v>
      </c>
      <c r="C29" s="25">
        <v>1.0457000000000001</v>
      </c>
      <c r="D29" s="4">
        <f t="shared" ref="D29:D34" si="1">IF(FiltDirty-FiltClean&gt;0,FiltDirty-FiltClean,0)</f>
        <v>3.9000000000000146E-2</v>
      </c>
      <c r="E29" s="65">
        <v>7</v>
      </c>
      <c r="F29" s="67">
        <v>4.4000000000000004</v>
      </c>
      <c r="G29" s="67">
        <v>23.6</v>
      </c>
      <c r="H29" s="79"/>
      <c r="I29" s="79"/>
      <c r="J29" s="62" t="s">
        <v>73</v>
      </c>
      <c r="K29" s="62"/>
      <c r="L29" s="64">
        <v>28</v>
      </c>
      <c r="M29" s="64">
        <v>73</v>
      </c>
      <c r="N29" s="64">
        <v>118</v>
      </c>
      <c r="O29" s="1">
        <f t="shared" si="0"/>
        <v>103.84000000000002</v>
      </c>
    </row>
    <row r="30" spans="1:15">
      <c r="A30" s="11">
        <v>2</v>
      </c>
      <c r="B30" s="25">
        <v>1.0104</v>
      </c>
      <c r="C30" s="25">
        <v>1.0118</v>
      </c>
      <c r="D30" s="4">
        <f t="shared" si="1"/>
        <v>1.4000000000000679E-3</v>
      </c>
      <c r="E30" s="65">
        <v>8</v>
      </c>
      <c r="F30" s="67">
        <v>4.2</v>
      </c>
      <c r="G30" s="67">
        <v>22.2</v>
      </c>
      <c r="H30" s="79"/>
      <c r="I30" s="79"/>
      <c r="J30" s="62" t="s">
        <v>73</v>
      </c>
      <c r="K30" s="62"/>
      <c r="L30" s="64">
        <v>29</v>
      </c>
      <c r="M30" s="64">
        <v>74</v>
      </c>
      <c r="N30" s="64">
        <v>119</v>
      </c>
      <c r="O30" s="1">
        <f t="shared" si="0"/>
        <v>93.24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3.4</v>
      </c>
      <c r="G31" s="67">
        <v>20.2</v>
      </c>
      <c r="H31" s="79"/>
      <c r="I31" s="79"/>
      <c r="J31" s="62" t="s">
        <v>73</v>
      </c>
      <c r="K31" s="62"/>
      <c r="L31" s="64">
        <v>30</v>
      </c>
      <c r="M31" s="64">
        <v>75</v>
      </c>
      <c r="N31" s="64">
        <v>120</v>
      </c>
      <c r="O31" s="1">
        <f t="shared" si="0"/>
        <v>68.679999999999993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3.3</v>
      </c>
      <c r="G32" s="67">
        <v>19</v>
      </c>
      <c r="H32" s="79"/>
      <c r="I32" s="79"/>
      <c r="J32" s="62" t="s">
        <v>73</v>
      </c>
      <c r="K32" s="62"/>
      <c r="L32" s="64">
        <v>31</v>
      </c>
      <c r="M32" s="64">
        <v>76</v>
      </c>
      <c r="N32" s="64">
        <v>121</v>
      </c>
      <c r="O32" s="1">
        <f t="shared" si="0"/>
        <v>62.699999999999996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2.9</v>
      </c>
      <c r="G33" s="67">
        <v>17.8</v>
      </c>
      <c r="H33" s="79"/>
      <c r="I33" s="79"/>
      <c r="J33" s="62" t="s">
        <v>73</v>
      </c>
      <c r="K33" s="62"/>
      <c r="L33" s="64">
        <v>32</v>
      </c>
      <c r="M33" s="64">
        <v>77</v>
      </c>
      <c r="N33" s="64">
        <v>122</v>
      </c>
      <c r="O33" s="1">
        <f t="shared" si="0"/>
        <v>51.62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2.5</v>
      </c>
      <c r="G34" s="67">
        <v>20.5</v>
      </c>
      <c r="H34" s="79"/>
      <c r="I34" s="79"/>
      <c r="J34" s="62" t="s">
        <v>73</v>
      </c>
      <c r="K34" s="62"/>
      <c r="L34" s="64">
        <v>33</v>
      </c>
      <c r="M34" s="64">
        <v>78</v>
      </c>
      <c r="N34" s="64">
        <v>123</v>
      </c>
      <c r="O34" s="1">
        <f t="shared" si="0"/>
        <v>51.25</v>
      </c>
    </row>
    <row r="35" spans="1:15">
      <c r="A35" s="12" t="s">
        <v>26</v>
      </c>
      <c r="B35" s="25">
        <v>1.0164</v>
      </c>
      <c r="C35" s="25">
        <v>1.0165999999999999</v>
      </c>
      <c r="D35" s="4"/>
      <c r="E35" s="65">
        <v>13</v>
      </c>
      <c r="F35" s="67">
        <v>2.1</v>
      </c>
      <c r="G35" s="67">
        <v>18.5</v>
      </c>
      <c r="H35" s="79"/>
      <c r="I35" s="79"/>
      <c r="J35" s="62" t="s">
        <v>73</v>
      </c>
      <c r="K35" s="62"/>
      <c r="L35" s="64">
        <v>34</v>
      </c>
      <c r="M35" s="64">
        <v>79</v>
      </c>
      <c r="N35" s="64">
        <v>124</v>
      </c>
      <c r="O35" s="1">
        <f t="shared" si="0"/>
        <v>38.85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>
        <v>2</v>
      </c>
      <c r="G36" s="67">
        <v>20.2</v>
      </c>
      <c r="H36" s="79"/>
      <c r="I36" s="79"/>
      <c r="J36" s="62" t="s">
        <v>73</v>
      </c>
      <c r="K36" s="62"/>
      <c r="L36" s="64">
        <v>35</v>
      </c>
      <c r="M36" s="64">
        <v>80</v>
      </c>
      <c r="N36" s="64">
        <v>125</v>
      </c>
      <c r="O36" s="1">
        <f t="shared" si="0"/>
        <v>40.4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-1.9999999999997797E-4</v>
      </c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4.0200000000000236E-2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60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2018-01-17T23:37:55Z</dcterms:modified>
</cp:coreProperties>
</file>