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<sst xmlns="http://schemas.openxmlformats.org/spreadsheetml/2006/main" count="96" uniqueCount="81">
  <si>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</si>
  <si>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</si>
  <si>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</si>
  <si>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</si>
  <si>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</si>
  <si>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</si>
  <si>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</si>
  <si>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</si>
  <si>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</si>
  <si>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</si>
  <si>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</si>
  <si>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</si>
  <si>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</si>
  <si>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</si>
  <si>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</si>
  <si>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</si>
  <si>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</si>
  <si>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</si>
  <si>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</si>
  <si>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</si>
  <si>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</si>
  <si>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</si>
  <si>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</si>
  <si>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</si>
  <si>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</si>
  <si>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</si>
  <si>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</si>
  <si>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</si>
  <si>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</si>
  <si>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</si>
  <si>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</si>
  <si>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</si>
  <si>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</si>
  <si>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</si>
  <si>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</si>
  <si>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</si>
  <si>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</si>
  <si>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</si>
  <si>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</si>
  <si>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</si>
  <si>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</si>
  <si>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</si>
  <si>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</si>
  <si>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</si>
  <si>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</si>
  <si>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</si>
  <si>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</si>
  <si>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</si>
  <si>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</si>
  <si>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</si>
  <si>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</si>
  <si>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</si>
  <si>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</si>
  <si>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</si>
  <si>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</si>
  <si>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</si>
  <si>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</si>
  <si>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</si>
  <si>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</si>
  <si>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</si>
  <si>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</si>
  <si>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</si>
  <si>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</si>
  <si>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</si>
  <si>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</si>
  <si>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</si>
  <si>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</si>
  <si>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</si>
  <si>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</si>
  <si>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</si>
  <si>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</si>
  <si>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</si>
  <si>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</si>
  <si>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</si>
  <si>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</si>
  <si>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24hrs</t>
  </si>
  <si>
    <t>MHA</t>
  </si>
  <si>
    <t>overcast, still</t>
  </si>
  <si>
    <t>oak horizontal 2-3-4-5</t>
  </si>
  <si>
    <t>MHA1804</t>
  </si>
  <si>
    <t>08.28am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</si>
</sst>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topLeftCell="A2" zoomScaleNormal="100" workbookViewId="0">
      <selection activeCell="G13" sqref="G13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79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21.062419354838706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62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76</v>
      </c>
      <c r="H6" s="17" t="s">
        <v>3</v>
      </c>
      <c r="I6" s="18"/>
      <c r="J6" s="61">
        <v>43118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14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>
        <v>19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155</v>
      </c>
      <c r="H8" s="21" t="s">
        <v>7</v>
      </c>
      <c r="I8" s="94" t="s">
        <v>77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4.2857142857142856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378.54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14.73</v>
      </c>
      <c r="D12" s="20"/>
      <c r="E12" s="62">
        <v>378.54</v>
      </c>
      <c r="F12" s="67">
        <v>14.73</v>
      </c>
      <c r="G12" s="79">
        <v>330</v>
      </c>
      <c r="H12" s="60"/>
      <c r="I12" s="87" t="s">
        <v>80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3.3000000000000002E-2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0.79351486928919712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3.3873581847649925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14.830696969696971</v>
      </c>
      <c r="D16" s="20"/>
      <c r="E16" s="1" t="s">
        <v>10</v>
      </c>
      <c r="G16" s="77" t="s">
        <v>74</v>
      </c>
      <c r="H16" s="71" t="s">
        <v>78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12.141425600000002</v>
      </c>
      <c r="D17" s="20"/>
      <c r="E17" s="20"/>
      <c r="F17" s="20"/>
      <c r="G17" s="20"/>
      <c r="H17" s="74"/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0.7515120001130754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0.37015083502748819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18.22910745919868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4.4599999999999973E-2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98.878337164859431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69.629466940801322</v>
      </c>
      <c r="D23" s="20"/>
      <c r="E23" s="65">
        <v>1</v>
      </c>
      <c r="F23" s="67">
        <v>8.1</v>
      </c>
      <c r="G23" s="67">
        <v>20.2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163.61999999999998</v>
      </c>
    </row>
    <row r="24" spans="1:15">
      <c r="A24" s="28" t="s">
        <v>46</v>
      </c>
      <c r="B24" s="29"/>
      <c r="C24" s="30">
        <f>(Catch/RunLength)*3.04*(DilutionFactor)/(0.4*StackTempFactor)</f>
        <v>0.9646355094655753</v>
      </c>
      <c r="D24" s="20"/>
      <c r="E24" s="65">
        <v>2</v>
      </c>
      <c r="F24" s="67">
        <v>7.2</v>
      </c>
      <c r="G24" s="67">
        <v>22.6</v>
      </c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162.72000000000003</v>
      </c>
    </row>
    <row r="25" spans="1:15">
      <c r="A25" s="31" t="s">
        <v>47</v>
      </c>
      <c r="B25" s="32"/>
      <c r="C25" s="33">
        <f>59.3*AvCO*DilutionFactor</f>
        <v>6.6287212317666144</v>
      </c>
      <c r="D25" s="20"/>
      <c r="E25" s="65">
        <v>3</v>
      </c>
      <c r="F25" s="67">
        <v>5.6</v>
      </c>
      <c r="G25" s="67">
        <v>19.600000000000001</v>
      </c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109.76</v>
      </c>
    </row>
    <row r="26" spans="1:15">
      <c r="A26" s="34" t="s">
        <v>50</v>
      </c>
      <c r="B26" s="35"/>
      <c r="C26" s="36">
        <f>HTransEffic*CombustEffic/100</f>
        <v>68.848459087819862</v>
      </c>
      <c r="E26" s="65">
        <v>4</v>
      </c>
      <c r="F26" s="67">
        <v>4.9000000000000004</v>
      </c>
      <c r="G26" s="67">
        <v>24.9</v>
      </c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122.01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4.7</v>
      </c>
      <c r="G27" s="67">
        <v>18.399999999999999</v>
      </c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86.47999999999999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4.2</v>
      </c>
      <c r="G28" s="67">
        <v>23.2</v>
      </c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97.44</v>
      </c>
    </row>
    <row r="29" spans="1:15">
      <c r="A29" s="11">
        <v>1</v>
      </c>
      <c r="B29" s="25">
        <v>1.0144</v>
      </c>
      <c r="C29" s="25">
        <v>1.0571999999999999</v>
      </c>
      <c r="D29" s="4">
        <f t="shared" ref="D29:D34" si="1">IF(FiltDirty-FiltClean&gt;0,FiltDirty-FiltClean,0)</f>
        <v>4.2799999999999949E-2</v>
      </c>
      <c r="E29" s="65">
        <v>7</v>
      </c>
      <c r="F29" s="67">
        <v>4.0999999999999996</v>
      </c>
      <c r="G29" s="67">
        <v>20.6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84.46</v>
      </c>
    </row>
    <row r="30" spans="1:15">
      <c r="A30" s="11">
        <v>2</v>
      </c>
      <c r="B30" s="25">
        <v>1.0135000000000001</v>
      </c>
      <c r="C30" s="25">
        <v>1.0153000000000001</v>
      </c>
      <c r="D30" s="4">
        <f t="shared" si="1"/>
        <v>1.8000000000000238E-3</v>
      </c>
      <c r="E30" s="65">
        <v>8</v>
      </c>
      <c r="F30" s="67">
        <v>3.9</v>
      </c>
      <c r="G30" s="67">
        <v>18.399999999999999</v>
      </c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71.759999999999991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3.8</v>
      </c>
      <c r="G31" s="67">
        <v>25.5</v>
      </c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96.899999999999991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3.2</v>
      </c>
      <c r="G32" s="67">
        <v>19.8</v>
      </c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63.360000000000007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3.1</v>
      </c>
      <c r="G33" s="67">
        <v>18</v>
      </c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55.800000000000004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2.8</v>
      </c>
      <c r="G34" s="67">
        <v>23.4</v>
      </c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65.52</v>
      </c>
    </row>
    <row r="35" spans="1:15">
      <c r="A35" s="12" t="s">
        <v>26</v>
      </c>
      <c r="B35" s="25">
        <v>1.0165999999999999</v>
      </c>
      <c r="C35" s="25">
        <v>1.0165999999999999</v>
      </c>
      <c r="D35" s="4"/>
      <c r="E35" s="65">
        <v>13</v>
      </c>
      <c r="F35" s="67">
        <v>2.2000000000000002</v>
      </c>
      <c r="G35" s="67">
        <v>21.1</v>
      </c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46.420000000000009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2.2000000000000002</v>
      </c>
      <c r="G36" s="67">
        <v>22.1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48.620000000000005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4.4599999999999973E-2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60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2018-01-18T15:35:16Z</dcterms:modified>
</cp:coreProperties>
</file>