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<sst xmlns="http://schemas.openxmlformats.org/spreadsheetml/2006/main" count="100" uniqueCount="85">
  <si>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</si>
  <si>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</si>
  <si>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</si>
  <si>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</si>
  <si>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</si>
  <si>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</si>
  <si>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</si>
  <si>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</si>
  <si>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</si>
  <si>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</si>
  <si>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</si>
  <si>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</si>
  <si>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</si>
  <si>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</si>
  <si>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</si>
  <si>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</si>
  <si>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</si>
  <si>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</si>
  <si>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</si>
  <si>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</si>
  <si>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</si>
  <si>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</si>
  <si>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</si>
  <si>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</si>
  <si>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</si>
  <si>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</si>
  <si>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</si>
  <si>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</si>
  <si>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</si>
  <si>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</si>
  <si>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</si>
  <si>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</si>
  <si>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</si>
  <si>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</si>
  <si>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</si>
  <si>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</si>
  <si>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</si>
  <si>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</si>
  <si>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</si>
  <si>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</si>
  <si>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</si>
  <si>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</si>
  <si>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</si>
  <si>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</si>
  <si>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</si>
  <si>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</si>
  <si>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</si>
  <si>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</si>
  <si>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</si>
  <si>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</si>
  <si>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</si>
  <si>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</si>
  <si>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</si>
  <si>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</si>
  <si>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</si>
  <si>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</si>
  <si>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</si>
  <si>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</si>
  <si>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</si>
  <si>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</si>
  <si>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</si>
  <si>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</si>
  <si>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</si>
  <si>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</si>
  <si>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</si>
  <si>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</si>
  <si>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</si>
  <si>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</si>
  <si>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</si>
  <si>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</si>
  <si>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</si>
  <si>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</si>
  <si>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</si>
  <si>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</si>
  <si>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</si>
  <si>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MHA</t>
  </si>
  <si>
    <t>oak horizontal 2-3-4-5</t>
  </si>
  <si>
    <t>MHA 1810</t>
  </si>
  <si>
    <t>72hrs</t>
  </si>
  <si>
    <t>clear, still</t>
  </si>
  <si>
    <t>09.51am</t>
  </si>
  <si>
    <t>30 lb experimental</t>
  </si>
  <si>
    <t>reconfigured heater double downdraft</t>
  </si>
  <si>
    <t>chimney bleed open</t>
  </si>
  <si>
    <t>Horiba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</si>
</sst>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zoomScaleNormal="100" workbookViewId="0">
      <selection activeCell="E14" sqref="E14:J14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77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21.243750000000002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32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75</v>
      </c>
      <c r="H6" s="17" t="s">
        <v>3</v>
      </c>
      <c r="I6" s="18"/>
      <c r="J6" s="61">
        <v>43129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78</v>
      </c>
      <c r="H7" s="14" t="s">
        <v>63</v>
      </c>
      <c r="I7" s="2"/>
      <c r="J7" s="60">
        <v>9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70</v>
      </c>
      <c r="H8" s="21" t="s">
        <v>7</v>
      </c>
      <c r="I8" s="94" t="s">
        <v>79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2.1428571428571428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181.36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17.190000000000001</v>
      </c>
      <c r="D12" s="20"/>
      <c r="E12" s="62">
        <v>181.36</v>
      </c>
      <c r="F12" s="67">
        <v>17.190000000000001</v>
      </c>
      <c r="G12" s="79">
        <v>624</v>
      </c>
      <c r="H12" s="60"/>
      <c r="I12" s="87" t="s">
        <v>80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6.2399999999999997E-2</v>
      </c>
      <c r="D13" s="20"/>
      <c r="E13" s="68" t="s">
        <v>70</v>
      </c>
      <c r="F13" s="69"/>
      <c r="G13" s="69" t="s">
        <v>84</v>
      </c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0.90733157803030129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5.6334231805929953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7.6369696969696959</v>
      </c>
      <c r="D16" s="20"/>
      <c r="E16" s="1" t="s">
        <v>10</v>
      </c>
      <c r="G16" s="77" t="s">
        <v>74</v>
      </c>
      <c r="H16" s="71" t="s">
        <v>76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11.226510400000002</v>
      </c>
      <c r="D17" s="20"/>
      <c r="E17" s="20"/>
      <c r="F17" s="20"/>
      <c r="G17" s="20"/>
      <c r="H17" s="74" t="s">
        <v>81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2.3632943897699503</v>
      </c>
      <c r="D18" s="20"/>
      <c r="E18" s="2" t="s">
        <v>11</v>
      </c>
      <c r="F18" s="2"/>
      <c r="G18" s="85">
        <v>2</v>
      </c>
      <c r="H18" s="74" t="s">
        <v>82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0.82565815373217277</v>
      </c>
      <c r="D19" s="20"/>
      <c r="E19" s="1" t="s">
        <v>12</v>
      </c>
      <c r="G19" s="78"/>
      <c r="H19" s="57" t="s">
        <v>83</v>
      </c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10.941941954491325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6.8400000000000016E-2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96.811047456497874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77.831547645508664</v>
      </c>
      <c r="D23" s="20"/>
      <c r="E23" s="65">
        <v>1</v>
      </c>
      <c r="F23" s="67">
        <v>4</v>
      </c>
      <c r="G23" s="67">
        <v>22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88</v>
      </c>
    </row>
    <row r="24" spans="1:15">
      <c r="A24" s="28" t="s">
        <v>46</v>
      </c>
      <c r="B24" s="29"/>
      <c r="C24" s="30">
        <f>(Catch/RunLength)*3.04*(DilutionFactor)/(0.4*StackTempFactor)</f>
        <v>2.1517151885141472</v>
      </c>
      <c r="D24" s="20"/>
      <c r="E24" s="65">
        <v>2</v>
      </c>
      <c r="F24" s="67">
        <v>3.9</v>
      </c>
      <c r="G24" s="67">
        <v>22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85.8</v>
      </c>
    </row>
    <row r="25" spans="1:15">
      <c r="A25" s="31" t="s">
        <v>47</v>
      </c>
      <c r="B25" s="32"/>
      <c r="C25" s="33">
        <f>59.3*AvCO*DilutionFactor</f>
        <v>20.845468463611869</v>
      </c>
      <c r="D25" s="20"/>
      <c r="E25" s="65">
        <v>3</v>
      </c>
      <c r="F25" s="67">
        <v>2.6</v>
      </c>
      <c r="G25" s="67">
        <v>22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57.2</v>
      </c>
    </row>
    <row r="26" spans="1:15">
      <c r="A26" s="34" t="s">
        <v>50</v>
      </c>
      <c r="B26" s="35"/>
      <c r="C26" s="36">
        <f>HTransEffic*CombustEffic/100</f>
        <v>75.349536527220138</v>
      </c>
      <c r="E26" s="65">
        <v>4</v>
      </c>
      <c r="F26" s="67">
        <v>2.5</v>
      </c>
      <c r="G26" s="67">
        <v>22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55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2.2000000000000002</v>
      </c>
      <c r="G27" s="67">
        <v>22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48.400000000000006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1.9</v>
      </c>
      <c r="G28" s="67">
        <v>21.5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40.85</v>
      </c>
    </row>
    <row r="29" spans="1:15">
      <c r="A29" s="11">
        <v>1</v>
      </c>
      <c r="B29" s="25">
        <v>1.0022</v>
      </c>
      <c r="C29" s="25">
        <v>1.0650999999999999</v>
      </c>
      <c r="D29" s="4">
        <f t="shared" ref="D29:D34" si="1">IF(FiltDirty-FiltClean&gt;0,FiltDirty-FiltClean,0)</f>
        <v>6.2899999999999956E-2</v>
      </c>
      <c r="E29" s="65">
        <v>7</v>
      </c>
      <c r="F29" s="67">
        <v>1.8</v>
      </c>
      <c r="G29" s="67">
        <v>21.5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38.700000000000003</v>
      </c>
    </row>
    <row r="30" spans="1:15">
      <c r="A30" s="11">
        <v>2</v>
      </c>
      <c r="B30" s="25">
        <v>0.99970000000000003</v>
      </c>
      <c r="C30" s="25">
        <v>1.0052000000000001</v>
      </c>
      <c r="D30" s="4">
        <f t="shared" si="1"/>
        <v>5.5000000000000604E-3</v>
      </c>
      <c r="E30" s="65">
        <v>8</v>
      </c>
      <c r="F30" s="67">
        <v>1.8</v>
      </c>
      <c r="G30" s="67">
        <v>21.5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38.700000000000003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1.7</v>
      </c>
      <c r="G31" s="67">
        <v>21.5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36.549999999999997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1.7</v>
      </c>
      <c r="G32" s="67">
        <v>21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35.699999999999996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1.7</v>
      </c>
      <c r="G33" s="67">
        <v>21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35.699999999999996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1.6</v>
      </c>
      <c r="G34" s="67">
        <v>21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33.6</v>
      </c>
    </row>
    <row r="35" spans="1:15">
      <c r="A35" s="12" t="s">
        <v>26</v>
      </c>
      <c r="B35" s="25">
        <v>1.0161</v>
      </c>
      <c r="C35" s="25">
        <v>1.0161</v>
      </c>
      <c r="D35" s="4"/>
      <c r="E35" s="65">
        <v>13</v>
      </c>
      <c r="F35" s="67">
        <v>1.5</v>
      </c>
      <c r="G35" s="67">
        <v>21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31.5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1.1000000000000001</v>
      </c>
      <c r="G36" s="67">
        <v>21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23.1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6.8400000000000016E-2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30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2018-02-05T19:53:15Z</dcterms:modified>
</cp:coreProperties>
</file>