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<sst xmlns="http://schemas.openxmlformats.org/spreadsheetml/2006/main" count="96" uniqueCount="81">
  <si>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</si>
  <si>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</si>
  <si>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</si>
  <si>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</si>
  <si>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</si>
  <si>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</si>
  <si>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</si>
  <si>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</si>
  <si>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</si>
  <si>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</si>
  <si>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</si>
  <si>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</si>
  <si>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</si>
  <si>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</si>
  <si>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</si>
  <si>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</si>
  <si>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</si>
  <si>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</si>
  <si>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</si>
  <si>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</si>
  <si>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</si>
  <si>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</si>
  <si>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</si>
  <si>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</si>
  <si>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</si>
  <si>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</si>
  <si>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</si>
  <si>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</si>
  <si>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</si>
  <si>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</si>
  <si>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</si>
  <si>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</si>
  <si>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</si>
  <si>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</si>
  <si>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</si>
  <si>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</si>
  <si>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</si>
  <si>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</si>
  <si>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</si>
  <si>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</si>
  <si>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</si>
  <si>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</si>
  <si>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</si>
  <si>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</si>
  <si>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</si>
  <si>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</si>
  <si>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</si>
  <si>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</si>
  <si>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</si>
  <si>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</si>
  <si>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</si>
  <si>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</si>
  <si>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</si>
  <si>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</si>
  <si>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</si>
  <si>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</si>
  <si>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</si>
  <si>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</si>
  <si>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</si>
  <si>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</si>
  <si>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</si>
  <si>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</si>
  <si>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</si>
  <si>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</si>
  <si>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</si>
  <si>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</si>
  <si>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</si>
  <si>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</si>
  <si>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</si>
  <si>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</si>
  <si>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</si>
  <si>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</si>
  <si>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wood</t>
  </si>
  <si>
    <t>24hrs</t>
  </si>
  <si>
    <t>MHA</t>
  </si>
  <si>
    <t>MHA 1823</t>
  </si>
  <si>
    <t>overcast, light snow</t>
  </si>
  <si>
    <t>08.29am</t>
  </si>
  <si>
    <t>wet maple horizontal 2-3-4-5</t>
  </si>
  <si>
    <t>chimney bleed open</t>
  </si>
  <si>
    <t>maple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</si>
</sst>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R17" sqref="R17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30.89822580645161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62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74</v>
      </c>
      <c r="H6" s="17" t="s">
        <v>3</v>
      </c>
      <c r="I6" s="18"/>
      <c r="J6" s="61">
        <v>43147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73</v>
      </c>
      <c r="H7" s="14" t="s">
        <v>63</v>
      </c>
      <c r="I7" s="2"/>
      <c r="J7" s="60">
        <v>25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184</v>
      </c>
      <c r="H8" s="21" t="s">
        <v>7</v>
      </c>
      <c r="I8" s="94" t="s">
        <v>76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4.2857142857142856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197.49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16.309999999999999</v>
      </c>
      <c r="D12" s="20"/>
      <c r="E12" s="62">
        <v>197.49</v>
      </c>
      <c r="F12" s="67">
        <v>16.309999999999999</v>
      </c>
      <c r="G12" s="79">
        <v>541.20000000000005</v>
      </c>
      <c r="H12" s="60"/>
      <c r="I12" s="87" t="s">
        <v>77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5.4120000000000001E-2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0.89613282433169317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4.5533769063180829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12.982757575757576</v>
      </c>
      <c r="D16" s="20"/>
      <c r="E16" s="1" t="s">
        <v>10</v>
      </c>
      <c r="G16" s="77" t="s">
        <v>72</v>
      </c>
      <c r="H16" s="71" t="s">
        <v>78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11.301353600000002</v>
      </c>
      <c r="D17" s="20"/>
      <c r="E17" s="20"/>
      <c r="F17" s="20"/>
      <c r="G17" s="20"/>
      <c r="H17" s="74" t="s">
        <v>79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1.6567319448244413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0.64606584983119386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10.125174798601613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6.5400000000000125E-2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97.697202205344368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78.573471601398381</v>
      </c>
      <c r="D23" s="20"/>
      <c r="E23" s="65">
        <v>1</v>
      </c>
      <c r="F23" s="67">
        <v>7.8</v>
      </c>
      <c r="G23" s="67">
        <v>30</v>
      </c>
      <c r="H23" s="79">
        <v>16</v>
      </c>
      <c r="I23" s="79"/>
      <c r="J23" s="62" t="s">
        <v>80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234</v>
      </c>
    </row>
    <row r="24" spans="1:15">
      <c r="A24" s="28" t="s">
        <v>46</v>
      </c>
      <c r="B24" s="29"/>
      <c r="C24" s="30">
        <f>(Catch/RunLength)*3.04*(DilutionFactor)/(0.4*StackTempFactor)</f>
        <v>1.6836867601661416</v>
      </c>
      <c r="D24" s="20"/>
      <c r="E24" s="65">
        <v>2</v>
      </c>
      <c r="F24" s="67">
        <v>7.8</v>
      </c>
      <c r="G24" s="67">
        <v>29.1</v>
      </c>
      <c r="H24" s="79">
        <v>16</v>
      </c>
      <c r="I24" s="79"/>
      <c r="J24" s="62" t="s">
        <v>80</v>
      </c>
      <c r="K24" s="62"/>
      <c r="L24" s="64">
        <v>23</v>
      </c>
      <c r="M24" s="64">
        <v>68</v>
      </c>
      <c r="N24" s="64">
        <v>113</v>
      </c>
      <c r="O24" s="1">
        <f t="shared" si="0"/>
        <v>226.98000000000002</v>
      </c>
    </row>
    <row r="25" spans="1:15">
      <c r="A25" s="31" t="s">
        <v>47</v>
      </c>
      <c r="B25" s="32"/>
      <c r="C25" s="33">
        <f>59.3*AvCO*DilutionFactor</f>
        <v>14.613225359477124</v>
      </c>
      <c r="D25" s="20"/>
      <c r="E25" s="65">
        <v>3</v>
      </c>
      <c r="F25" s="67">
        <v>6.9</v>
      </c>
      <c r="G25" s="67">
        <v>29.5</v>
      </c>
      <c r="H25" s="79">
        <v>16</v>
      </c>
      <c r="I25" s="79"/>
      <c r="J25" s="62" t="s">
        <v>80</v>
      </c>
      <c r="K25" s="62"/>
      <c r="L25" s="64">
        <v>24</v>
      </c>
      <c r="M25" s="64">
        <v>69</v>
      </c>
      <c r="N25" s="64">
        <v>114</v>
      </c>
      <c r="O25" s="1">
        <f t="shared" si="0"/>
        <v>203.55</v>
      </c>
    </row>
    <row r="26" spans="1:15">
      <c r="A26" s="34" t="s">
        <v>50</v>
      </c>
      <c r="B26" s="35"/>
      <c r="C26" s="36">
        <f>HTransEffic*CombustEffic/100</f>
        <v>76.76408343017701</v>
      </c>
      <c r="E26" s="65">
        <v>4</v>
      </c>
      <c r="F26" s="67">
        <v>5.7</v>
      </c>
      <c r="G26" s="67">
        <v>31.5</v>
      </c>
      <c r="H26" s="79">
        <v>16</v>
      </c>
      <c r="I26" s="79"/>
      <c r="J26" s="62" t="s">
        <v>80</v>
      </c>
      <c r="K26" s="62"/>
      <c r="L26" s="64">
        <v>25</v>
      </c>
      <c r="M26" s="64">
        <v>70</v>
      </c>
      <c r="N26" s="64">
        <v>115</v>
      </c>
      <c r="O26" s="1">
        <f t="shared" si="0"/>
        <v>179.55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5</v>
      </c>
      <c r="G27" s="67">
        <v>30.6</v>
      </c>
      <c r="H27" s="79">
        <v>16</v>
      </c>
      <c r="I27" s="79"/>
      <c r="J27" s="62" t="s">
        <v>80</v>
      </c>
      <c r="K27" s="62"/>
      <c r="L27" s="64">
        <v>26</v>
      </c>
      <c r="M27" s="64">
        <v>71</v>
      </c>
      <c r="N27" s="64">
        <v>116</v>
      </c>
      <c r="O27" s="1">
        <f t="shared" si="0"/>
        <v>153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4.4000000000000004</v>
      </c>
      <c r="G28" s="67">
        <v>31.2</v>
      </c>
      <c r="H28" s="79">
        <v>16</v>
      </c>
      <c r="I28" s="79"/>
      <c r="J28" s="62" t="s">
        <v>80</v>
      </c>
      <c r="K28" s="62"/>
      <c r="L28" s="64">
        <v>27</v>
      </c>
      <c r="M28" s="64">
        <v>72</v>
      </c>
      <c r="N28" s="64">
        <v>117</v>
      </c>
      <c r="O28" s="1">
        <f t="shared" si="0"/>
        <v>137.28</v>
      </c>
    </row>
    <row r="29" spans="1:15">
      <c r="A29" s="11">
        <v>1</v>
      </c>
      <c r="B29" s="25">
        <v>1.0354000000000001</v>
      </c>
      <c r="C29" s="25">
        <v>1.1002000000000001</v>
      </c>
      <c r="D29" s="4">
        <f t="shared" ref="D29:D34" si="1">IF(FiltDirty-FiltClean&gt;0,FiltDirty-FiltClean,0)</f>
        <v>6.4799999999999969E-2</v>
      </c>
      <c r="E29" s="65">
        <v>7</v>
      </c>
      <c r="F29" s="67">
        <v>4</v>
      </c>
      <c r="G29" s="67">
        <v>32.5</v>
      </c>
      <c r="H29" s="79">
        <v>16</v>
      </c>
      <c r="I29" s="79"/>
      <c r="J29" s="62" t="s">
        <v>80</v>
      </c>
      <c r="K29" s="62"/>
      <c r="L29" s="64">
        <v>28</v>
      </c>
      <c r="M29" s="64">
        <v>73</v>
      </c>
      <c r="N29" s="64">
        <v>118</v>
      </c>
      <c r="O29" s="1">
        <f t="shared" si="0"/>
        <v>130</v>
      </c>
    </row>
    <row r="30" spans="1:15">
      <c r="A30" s="11">
        <v>2</v>
      </c>
      <c r="B30" s="25">
        <v>1.0209999999999999</v>
      </c>
      <c r="C30" s="25">
        <v>1.0218</v>
      </c>
      <c r="D30" s="4">
        <f t="shared" si="1"/>
        <v>8.0000000000013394E-4</v>
      </c>
      <c r="E30" s="65">
        <v>8</v>
      </c>
      <c r="F30" s="67">
        <v>4</v>
      </c>
      <c r="G30" s="67">
        <v>34.5</v>
      </c>
      <c r="H30" s="79">
        <v>16</v>
      </c>
      <c r="I30" s="79"/>
      <c r="J30" s="62" t="s">
        <v>80</v>
      </c>
      <c r="K30" s="62"/>
      <c r="L30" s="64">
        <v>29</v>
      </c>
      <c r="M30" s="64">
        <v>74</v>
      </c>
      <c r="N30" s="64">
        <v>119</v>
      </c>
      <c r="O30" s="1">
        <f t="shared" si="0"/>
        <v>138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3.5</v>
      </c>
      <c r="G31" s="67">
        <v>30.5</v>
      </c>
      <c r="H31" s="79">
        <v>16</v>
      </c>
      <c r="I31" s="79"/>
      <c r="J31" s="62" t="s">
        <v>80</v>
      </c>
      <c r="K31" s="62"/>
      <c r="L31" s="64">
        <v>30</v>
      </c>
      <c r="M31" s="64">
        <v>75</v>
      </c>
      <c r="N31" s="64">
        <v>120</v>
      </c>
      <c r="O31" s="1">
        <f t="shared" si="0"/>
        <v>106.75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2.8</v>
      </c>
      <c r="G32" s="67">
        <v>36.9</v>
      </c>
      <c r="H32" s="79">
        <v>16</v>
      </c>
      <c r="I32" s="79"/>
      <c r="J32" s="62" t="s">
        <v>80</v>
      </c>
      <c r="K32" s="62"/>
      <c r="L32" s="64">
        <v>31</v>
      </c>
      <c r="M32" s="64">
        <v>76</v>
      </c>
      <c r="N32" s="64">
        <v>121</v>
      </c>
      <c r="O32" s="1">
        <f t="shared" si="0"/>
        <v>103.32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2.6</v>
      </c>
      <c r="G33" s="67">
        <v>34.9</v>
      </c>
      <c r="H33" s="79">
        <v>16</v>
      </c>
      <c r="I33" s="79"/>
      <c r="J33" s="62" t="s">
        <v>80</v>
      </c>
      <c r="K33" s="62"/>
      <c r="L33" s="64">
        <v>32</v>
      </c>
      <c r="M33" s="64">
        <v>77</v>
      </c>
      <c r="N33" s="64">
        <v>122</v>
      </c>
      <c r="O33" s="1">
        <f t="shared" si="0"/>
        <v>90.74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2.2000000000000002</v>
      </c>
      <c r="G34" s="67">
        <v>31.8</v>
      </c>
      <c r="H34" s="79">
        <v>16</v>
      </c>
      <c r="I34" s="79"/>
      <c r="J34" s="62" t="s">
        <v>80</v>
      </c>
      <c r="K34" s="62"/>
      <c r="L34" s="64">
        <v>33</v>
      </c>
      <c r="M34" s="64">
        <v>78</v>
      </c>
      <c r="N34" s="64">
        <v>123</v>
      </c>
      <c r="O34" s="1">
        <f t="shared" si="0"/>
        <v>69.960000000000008</v>
      </c>
    </row>
    <row r="35" spans="1:15">
      <c r="A35" s="12" t="s">
        <v>26</v>
      </c>
      <c r="B35" s="25">
        <v>1.0173000000000001</v>
      </c>
      <c r="C35" s="25">
        <v>1.0175000000000001</v>
      </c>
      <c r="D35" s="4"/>
      <c r="E35" s="65">
        <v>13</v>
      </c>
      <c r="F35" s="67">
        <v>2</v>
      </c>
      <c r="G35" s="67">
        <v>32.9</v>
      </c>
      <c r="H35" s="79">
        <v>16</v>
      </c>
      <c r="I35" s="79"/>
      <c r="J35" s="62" t="s">
        <v>80</v>
      </c>
      <c r="K35" s="62"/>
      <c r="L35" s="64">
        <v>34</v>
      </c>
      <c r="M35" s="64">
        <v>79</v>
      </c>
      <c r="N35" s="64">
        <v>124</v>
      </c>
      <c r="O35" s="1">
        <f t="shared" si="0"/>
        <v>65.8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1.3</v>
      </c>
      <c r="G36" s="67">
        <v>35.200000000000003</v>
      </c>
      <c r="H36" s="79">
        <v>16</v>
      </c>
      <c r="I36" s="79"/>
      <c r="J36" s="62" t="s">
        <v>80</v>
      </c>
      <c r="K36" s="62"/>
      <c r="L36" s="64">
        <v>35</v>
      </c>
      <c r="M36" s="64">
        <v>80</v>
      </c>
      <c r="N36" s="64">
        <v>125</v>
      </c>
      <c r="O36" s="1">
        <f t="shared" si="0"/>
        <v>45.760000000000005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-1.9999999999997797E-4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6.5400000000000125E-2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60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2018-02-16T18:02:00Z</dcterms:modified>
</cp:coreProperties>
</file>