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<sst xmlns="http://schemas.openxmlformats.org/spreadsheetml/2006/main" count="97" uniqueCount="82">
  <si>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</si>
  <si>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</si>
  <si>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</si>
  <si>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</si>
  <si>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</si>
  <si>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</si>
  <si>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</si>
  <si>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</si>
  <si>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</si>
  <si>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</si>
  <si>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</si>
  <si>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</si>
  <si>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</si>
  <si>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</si>
  <si>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</si>
  <si>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</si>
  <si>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</si>
  <si>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</si>
  <si>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</si>
  <si>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</si>
  <si>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</si>
  <si>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</si>
  <si>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</si>
  <si>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</si>
  <si>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</si>
  <si>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</si>
  <si>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</si>
  <si>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</si>
  <si>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</si>
  <si>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</si>
  <si>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</si>
  <si>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</si>
  <si>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</si>
  <si>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</si>
  <si>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</si>
  <si>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</si>
  <si>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</si>
  <si>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</si>
  <si>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</si>
  <si>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</si>
  <si>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</si>
  <si>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</si>
  <si>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</si>
  <si>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</si>
  <si>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</si>
  <si>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</si>
  <si>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</si>
  <si>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</si>
  <si>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</si>
  <si>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</si>
  <si>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</si>
  <si>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</si>
  <si>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</si>
  <si>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</si>
  <si>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</si>
  <si>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</si>
  <si>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</si>
  <si>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</si>
  <si>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</si>
  <si>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</si>
  <si>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</si>
  <si>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</si>
  <si>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</si>
  <si>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</si>
  <si>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</si>
  <si>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</si>
  <si>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</si>
  <si>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</si>
  <si>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</si>
  <si>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</si>
  <si>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</si>
  <si>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</si>
  <si>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</si>
  <si>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24hrs</t>
  </si>
  <si>
    <t>MHA</t>
  </si>
  <si>
    <t>MHA 1825</t>
  </si>
  <si>
    <t>0vercast, rain</t>
  </si>
  <si>
    <t>08.31am</t>
  </si>
  <si>
    <t>wet maple horizontal 2-3-4-5</t>
  </si>
  <si>
    <t>chimney bleed open</t>
  </si>
  <si>
    <t>maple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</si>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</sst>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T39" sqref="T39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30.58790322580645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43151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>
        <v>33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165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4.2857142857142865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211.92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15.79</v>
      </c>
      <c r="D12" s="20"/>
      <c r="E12" s="62">
        <v>211.92</v>
      </c>
      <c r="F12" s="67">
        <v>15.79</v>
      </c>
      <c r="G12" s="79">
        <v>886.3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8.863E-2</v>
      </c>
      <c r="D13" s="20"/>
      <c r="E13" s="68"/>
      <c r="F13" s="69"/>
      <c r="G13" s="69" t="s">
        <v>81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0.88645802735718071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4.0900195694716244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13.041060606060608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11.368308800000001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2.4370643294611569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0.57768474345115417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10.124225185454874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6.4400000000000013E-2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96.985250927087691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78.507466014545116</v>
      </c>
      <c r="D23" s="20"/>
      <c r="E23" s="65">
        <v>1</v>
      </c>
      <c r="F23" s="67">
        <v>8</v>
      </c>
      <c r="G23" s="67">
        <v>29.4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235.2</v>
      </c>
    </row>
    <row r="24" spans="1:15">
      <c r="A24" s="28" t="s">
        <v>46</v>
      </c>
      <c r="B24" s="29"/>
      <c r="C24" s="30">
        <f>(Catch/RunLength)*3.04*(DilutionFactor)/(0.4*StackTempFactor)</f>
        <v>1.5054814526302807</v>
      </c>
      <c r="D24" s="20"/>
      <c r="E24" s="65">
        <v>2</v>
      </c>
      <c r="F24" s="67">
        <v>8</v>
      </c>
      <c r="G24" s="67">
        <v>30.7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245.6</v>
      </c>
    </row>
    <row r="25" spans="1:15">
      <c r="A25" s="31" t="s">
        <v>47</v>
      </c>
      <c r="B25" s="32"/>
      <c r="C25" s="33">
        <f>59.3*AvCO*DilutionFactor</f>
        <v>21.496157162426613</v>
      </c>
      <c r="D25" s="20"/>
      <c r="E25" s="65">
        <v>3</v>
      </c>
      <c r="F25" s="67">
        <v>6.7</v>
      </c>
      <c r="G25" s="67">
        <v>30.2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202.34</v>
      </c>
    </row>
    <row r="26" spans="1:15">
      <c r="A26" s="34" t="s">
        <v>50</v>
      </c>
      <c r="B26" s="35"/>
      <c r="C26" s="36">
        <f>HTransEffic*CombustEffic/100</f>
        <v>76.140662910704663</v>
      </c>
      <c r="E26" s="65">
        <v>4</v>
      </c>
      <c r="F26" s="67">
        <v>5.4</v>
      </c>
      <c r="G26" s="67">
        <v>30.9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166.86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5.4</v>
      </c>
      <c r="G27" s="67">
        <v>32.799999999999997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177.12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</v>
      </c>
      <c r="G28" s="67">
        <v>31.3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125.2</v>
      </c>
    </row>
    <row r="29" spans="1:15">
      <c r="A29" s="11">
        <v>1</v>
      </c>
      <c r="B29" s="25">
        <v>1.0199</v>
      </c>
      <c r="C29" s="25">
        <v>1.0680000000000001</v>
      </c>
      <c r="D29" s="4">
        <f t="shared" ref="D29:D34" si="1">IF(FiltDirty-FiltClean&gt;0,FiltDirty-FiltClean,0)</f>
        <v>4.8100000000000032E-2</v>
      </c>
      <c r="E29" s="65">
        <v>7</v>
      </c>
      <c r="F29" s="67">
        <v>4</v>
      </c>
      <c r="G29" s="67">
        <v>31.5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126</v>
      </c>
    </row>
    <row r="30" spans="1:15">
      <c r="A30" s="11">
        <v>2</v>
      </c>
      <c r="B30" s="25">
        <v>1.0079</v>
      </c>
      <c r="C30" s="25">
        <v>1.0087999999999999</v>
      </c>
      <c r="D30" s="4">
        <f t="shared" si="1"/>
        <v>8.9999999999990088E-4</v>
      </c>
      <c r="E30" s="65">
        <v>8</v>
      </c>
      <c r="F30" s="67">
        <v>4</v>
      </c>
      <c r="G30" s="67">
        <v>31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124</v>
      </c>
    </row>
    <row r="31" spans="1:15">
      <c r="A31" s="11">
        <v>3</v>
      </c>
      <c r="B31" s="25">
        <v>1.0143</v>
      </c>
      <c r="C31" s="25">
        <v>1.0283</v>
      </c>
      <c r="D31" s="4">
        <f t="shared" si="1"/>
        <v>1.4000000000000012E-2</v>
      </c>
      <c r="E31" s="65">
        <v>9</v>
      </c>
      <c r="F31" s="67">
        <v>3.7</v>
      </c>
      <c r="G31" s="67">
        <v>30.6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113.22000000000001</v>
      </c>
    </row>
    <row r="32" spans="1:15">
      <c r="A32" s="11">
        <v>4</v>
      </c>
      <c r="B32" s="25">
        <v>1.0167999999999999</v>
      </c>
      <c r="C32" s="25">
        <v>1.0176000000000001</v>
      </c>
      <c r="D32" s="4">
        <f t="shared" si="1"/>
        <v>8.0000000000013394E-4</v>
      </c>
      <c r="E32" s="65">
        <v>10</v>
      </c>
      <c r="F32" s="67">
        <v>2.7</v>
      </c>
      <c r="G32" s="67">
        <v>30.1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81.27000000000001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2.5</v>
      </c>
      <c r="G33" s="67">
        <v>30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75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>
        <v>33.700000000000003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74.140000000000015</v>
      </c>
    </row>
    <row r="35" spans="1:15">
      <c r="A35" s="12" t="s">
        <v>26</v>
      </c>
      <c r="B35" s="25">
        <v>1.0177</v>
      </c>
      <c r="C35" s="25">
        <v>1.0174000000000001</v>
      </c>
      <c r="D35" s="4"/>
      <c r="E35" s="65">
        <v>13</v>
      </c>
      <c r="F35" s="67">
        <v>1.8</v>
      </c>
      <c r="G35" s="67">
        <v>34.299999999999997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61.739999999999995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1.6</v>
      </c>
      <c r="G36" s="67">
        <v>36.1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57.760000000000005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5.9999999999993392E-4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6.4400000000000013E-2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2018-02-22T15:20:49Z</dcterms:modified>
</cp:coreProperties>
</file>