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4" i="1"/>
  <c r="F45"/>
  <c r="D31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  <author>HP User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5" authorId="1">
      <text>
        <r>
          <rPr>
            <b/>
            <sz val="9"/>
            <color indexed="81"/>
            <rFont val="Tahoma"/>
            <charset val="1"/>
          </rPr>
          <t>HP User:</t>
        </r>
        <r>
          <rPr>
            <sz val="9"/>
            <color indexed="81"/>
            <rFont val="Tahoma"/>
            <charset val="1"/>
          </rPr>
          <t xml:space="preserve">
New control filter.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<sst xmlns="http://schemas.openxmlformats.org/spreadsheetml/2006/main" count="98" uniqueCount="82">
  <si>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</si>
  <si>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</si>
  <si>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</si>
  <si>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</si>
  <si>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</si>
  <si>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</si>
  <si>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</si>
  <si>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</si>
  <si>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</si>
  <si>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</si>
  <si>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</si>
  <si>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</si>
  <si>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</si>
  <si>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</si>
  <si>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</si>
  <si>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</si>
  <si>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</si>
  <si>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</si>
  <si>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</si>
  <si>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</si>
  <si>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</si>
  <si>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</si>
  <si>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</si>
  <si>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</si>
  <si>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</si>
  <si>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</si>
  <si>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</si>
  <si>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</si>
  <si>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</si>
  <si>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</si>
  <si>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</si>
  <si>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</si>
  <si>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</si>
  <si>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</si>
  <si>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</si>
  <si>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</si>
  <si>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</si>
  <si>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</si>
  <si>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</si>
  <si>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</si>
  <si>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</si>
  <si>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</si>
  <si>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</si>
  <si>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</si>
  <si>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</si>
  <si>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</si>
  <si>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</si>
  <si>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</si>
  <si>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</si>
  <si>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</si>
  <si>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</si>
  <si>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</si>
  <si>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</si>
  <si>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</si>
  <si>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</si>
  <si>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</si>
  <si>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</si>
  <si>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</si>
  <si>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</si>
  <si>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</si>
  <si>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</si>
  <si>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</si>
  <si>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</si>
  <si>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</si>
  <si>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</si>
  <si>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</si>
  <si>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</si>
  <si>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</si>
  <si>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</si>
  <si>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</si>
  <si>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</si>
  <si>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</si>
  <si>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</si>
  <si>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oak</t>
  </si>
  <si>
    <t>wood</t>
  </si>
  <si>
    <t>24hrs</t>
  </si>
  <si>
    <t>MHA</t>
  </si>
  <si>
    <t>0ak horizontal 2-4-4-5</t>
  </si>
  <si>
    <t>MHA 1906</t>
  </si>
  <si>
    <t>clear, still</t>
  </si>
  <si>
    <t>08.34am</t>
  </si>
  <si>
    <t>chimney bleed closed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</si>
</sst>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5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13" sqref="G1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AVERAGE(G23:G38)</f>
        <v>15.266666666666666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56.600000000000009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76</v>
      </c>
      <c r="H6" s="17" t="s">
        <v>3</v>
      </c>
      <c r="I6" s="18"/>
      <c r="J6" s="61">
        <v>43497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15</v>
      </c>
      <c r="D7" s="20"/>
      <c r="E7" s="2" t="s">
        <v>5</v>
      </c>
      <c r="F7" s="2"/>
      <c r="G7" s="62" t="s">
        <v>75</v>
      </c>
      <c r="H7" s="14" t="s">
        <v>63</v>
      </c>
      <c r="I7" s="2"/>
      <c r="J7" s="60">
        <v>0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172</v>
      </c>
      <c r="H8" s="21" t="s">
        <v>7</v>
      </c>
      <c r="I8" s="94" t="s">
        <v>79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3.6400000000000006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306.92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14.47</v>
      </c>
      <c r="D12" s="20"/>
      <c r="E12" s="62">
        <v>306.92</v>
      </c>
      <c r="F12" s="67">
        <v>14.47</v>
      </c>
      <c r="G12" s="79">
        <v>554.9</v>
      </c>
      <c r="H12" s="60"/>
      <c r="I12" s="87" t="s">
        <v>80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5.5489999999999998E-2</v>
      </c>
      <c r="D13" s="20"/>
      <c r="E13" s="68" t="s">
        <v>70</v>
      </c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0.82973981364502236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3.2503888024883367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14.533050505050507</v>
      </c>
      <c r="D16" s="20"/>
      <c r="E16" s="1" t="s">
        <v>10</v>
      </c>
      <c r="G16" s="77" t="s">
        <v>74</v>
      </c>
      <c r="H16" s="71" t="s">
        <v>77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11.809108800000001</v>
      </c>
      <c r="D17" s="20"/>
      <c r="E17" s="20"/>
      <c r="F17" s="20"/>
      <c r="G17" s="20"/>
      <c r="H17" s="74" t="s">
        <v>81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1.2125813821024269</v>
      </c>
      <c r="D18" s="20"/>
      <c r="E18" s="2" t="s">
        <v>11</v>
      </c>
      <c r="F18" s="2"/>
      <c r="G18" s="85">
        <v>2</v>
      </c>
      <c r="H18" s="74"/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0.34348497729985966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13.431664798003547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4.510000000000014E-2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98.443933640597706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71</v>
      </c>
    </row>
    <row r="23" spans="1:15">
      <c r="A23" s="43" t="s">
        <v>49</v>
      </c>
      <c r="B23" s="43"/>
      <c r="C23" s="46">
        <f>100-DryGasLoss-BoilWaterLoss</f>
        <v>74.759226401996443</v>
      </c>
      <c r="D23" s="20"/>
      <c r="E23" s="65">
        <v>1</v>
      </c>
      <c r="F23" s="67">
        <v>6.5</v>
      </c>
      <c r="G23" s="67">
        <v>15.3</v>
      </c>
      <c r="H23" s="79"/>
      <c r="I23" s="79"/>
      <c r="J23" s="62" t="s">
        <v>73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99.45</v>
      </c>
    </row>
    <row r="24" spans="1:15">
      <c r="A24" s="28" t="s">
        <v>46</v>
      </c>
      <c r="B24" s="29"/>
      <c r="C24" s="30">
        <f>(Catch/RunLength)*3.04*(DilutionFactor)/(0.4*StackTempFactor)</f>
        <v>0.89514266811478582</v>
      </c>
      <c r="D24" s="20"/>
      <c r="E24" s="65">
        <v>2</v>
      </c>
      <c r="F24" s="67">
        <v>5.8</v>
      </c>
      <c r="G24" s="67"/>
      <c r="H24" s="79"/>
      <c r="I24" s="79"/>
      <c r="J24" s="62" t="s">
        <v>73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10.695589626749612</v>
      </c>
      <c r="D25" s="20"/>
      <c r="E25" s="65">
        <v>3</v>
      </c>
      <c r="F25" s="67">
        <v>4.8</v>
      </c>
      <c r="G25" s="67"/>
      <c r="H25" s="79"/>
      <c r="I25" s="79"/>
      <c r="J25" s="62" t="s">
        <v>73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73.595923229405585</v>
      </c>
      <c r="E26" s="65">
        <v>4</v>
      </c>
      <c r="F26" s="67">
        <v>4.5999999999999996</v>
      </c>
      <c r="G26" s="67"/>
      <c r="H26" s="79"/>
      <c r="I26" s="79"/>
      <c r="J26" s="62" t="s">
        <v>73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4.4000000000000004</v>
      </c>
      <c r="G27" s="67"/>
      <c r="H27" s="79"/>
      <c r="I27" s="79"/>
      <c r="J27" s="62" t="s">
        <v>73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4.4000000000000004</v>
      </c>
      <c r="G28" s="67"/>
      <c r="H28" s="79"/>
      <c r="I28" s="79"/>
      <c r="J28" s="62" t="s">
        <v>73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1.0165</v>
      </c>
      <c r="C29" s="25">
        <v>1.0616000000000001</v>
      </c>
      <c r="D29" s="4">
        <f t="shared" ref="D29:D34" si="1">IF(FiltDirty-FiltClean&gt;0,FiltDirty-FiltClean,0)</f>
        <v>4.510000000000014E-2</v>
      </c>
      <c r="E29" s="65">
        <v>7</v>
      </c>
      <c r="F29" s="67">
        <v>3.9</v>
      </c>
      <c r="G29" s="67">
        <v>15</v>
      </c>
      <c r="H29" s="79"/>
      <c r="I29" s="79"/>
      <c r="J29" s="62" t="s">
        <v>73</v>
      </c>
      <c r="K29" s="62"/>
      <c r="L29" s="64">
        <v>28</v>
      </c>
      <c r="M29" s="64">
        <v>73</v>
      </c>
      <c r="N29" s="64">
        <v>118</v>
      </c>
      <c r="O29" s="1">
        <f t="shared" si="0"/>
        <v>58.5</v>
      </c>
    </row>
    <row r="30" spans="1:15">
      <c r="A30" s="11">
        <v>2</v>
      </c>
      <c r="B30" s="25">
        <v>1.0203</v>
      </c>
      <c r="C30" s="25">
        <v>1.0178</v>
      </c>
      <c r="D30" s="4">
        <f t="shared" si="1"/>
        <v>0</v>
      </c>
      <c r="E30" s="65">
        <v>8</v>
      </c>
      <c r="F30" s="67">
        <v>3.7</v>
      </c>
      <c r="G30" s="67"/>
      <c r="H30" s="79"/>
      <c r="I30" s="79"/>
      <c r="J30" s="62" t="s">
        <v>73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3.5</v>
      </c>
      <c r="G31" s="67"/>
      <c r="H31" s="79"/>
      <c r="I31" s="79"/>
      <c r="J31" s="62" t="s">
        <v>73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3.2</v>
      </c>
      <c r="G32" s="67"/>
      <c r="H32" s="79"/>
      <c r="I32" s="79"/>
      <c r="J32" s="62" t="s">
        <v>73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2.2000000000000002</v>
      </c>
      <c r="G33" s="67"/>
      <c r="H33" s="79"/>
      <c r="I33" s="79"/>
      <c r="J33" s="62" t="s">
        <v>73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2.1</v>
      </c>
      <c r="G34" s="67"/>
      <c r="H34" s="79"/>
      <c r="I34" s="79"/>
      <c r="J34" s="62" t="s">
        <v>73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1.0201</v>
      </c>
      <c r="C35" s="25">
        <v>1.0201</v>
      </c>
      <c r="D35" s="4"/>
      <c r="E35" s="65">
        <v>13</v>
      </c>
      <c r="F35" s="67">
        <v>2.1</v>
      </c>
      <c r="G35" s="67"/>
      <c r="H35" s="79"/>
      <c r="I35" s="79"/>
      <c r="J35" s="62" t="s">
        <v>73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1.9</v>
      </c>
      <c r="G36" s="67">
        <v>15.5</v>
      </c>
      <c r="H36" s="79"/>
      <c r="I36" s="79"/>
      <c r="J36" s="62" t="s">
        <v>73</v>
      </c>
      <c r="K36" s="62"/>
      <c r="L36" s="64">
        <v>35</v>
      </c>
      <c r="M36" s="64">
        <v>80</v>
      </c>
      <c r="N36" s="64">
        <v>125</v>
      </c>
      <c r="O36" s="1">
        <f t="shared" si="0"/>
        <v>29.45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0</v>
      </c>
      <c r="E37" s="65">
        <v>15</v>
      </c>
      <c r="F37" s="65">
        <v>1.5</v>
      </c>
      <c r="G37" s="65"/>
      <c r="J37" s="65" t="s">
        <v>73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4.510000000000014E-2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SUM(F23:F37)</f>
        <v>54.600000000000009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2019-02-01T19:50:30Z</dcterms:modified>
</cp:coreProperties>
</file>